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9120" activeTab="0"/>
  </bookViews>
  <sheets>
    <sheet name="Summary" sheetId="1" r:id="rId1"/>
    <sheet name="ACTPER" sheetId="2" r:id="rId2"/>
    <sheet name="DEPPER" sheetId="3" r:id="rId3"/>
    <sheet name="ACTDEP" sheetId="4" r:id="rId4"/>
    <sheet name="Exp Jrnls" sheetId="5" r:id="rId5"/>
  </sheets>
  <definedNames>
    <definedName name="NvsAnswerCol">"[Drill1]JRNLLAYOUT!$A$4:$A$177"</definedName>
    <definedName name="NvsASD">"V2004-12-10"</definedName>
    <definedName name="NvsAutoDrillOk">"VY"</definedName>
    <definedName name="NvsDateToNumber">"Y"</definedName>
    <definedName name="NvsDrillHyperLink" localSheetId="3">"https://cmsfin.csufresno.edu/psp/ffreprd/EMPLOYEE/ERP/c/REPORT_BOOKS.IC_RUN_DRILLDOWN.GBL?Action=A&amp;NVS_INSTANCE=16431_10466"</definedName>
    <definedName name="NvsDrillHyperLink" localSheetId="1">"https://cmsfin.csufresno.edu/psp/ffreprd/EMPLOYEE/ERP/c/REPORT_BOOKS.IC_RUN_DRILLDOWN.GBL?Action=A&amp;NVS_INSTANCE=16422_10459"</definedName>
    <definedName name="NvsDrillHyperLink" localSheetId="2">"https://cmsfin.csufresno.edu/psp/ffreprd/EMPLOYEE/ERP/c/REPORT_BOOKS.IC_RUN_DRILLDOWN.GBL?Action=A&amp;NVS_INSTANCE=16423_10461"</definedName>
    <definedName name="NvsDrillHyperLink" localSheetId="4">"https://cmsfin.csufresno.edu/psp/ffreprd/EMPLOYEE/ERP/c/REPORT_BOOKS.IC_RUN_DRILLDOWN.GBL?Action=A&amp;NVS_INSTANCE=16439_10480"</definedName>
    <definedName name="NvsDrillHyperLink" localSheetId="0">"https://cmsfin.csufresno.edu/psp/ffreprd/EMPLOYEE/ERP/c/REPORT_BOOKS.IC_RUN_DRILLDOWN.GBL?Action=A&amp;NVS_INSTANCE=16420_10453"</definedName>
    <definedName name="NvsElapsedTime" localSheetId="3">0.000810185185400769</definedName>
    <definedName name="NvsElapsedTime" localSheetId="1">0.00096064815443242</definedName>
    <definedName name="NvsElapsedTime" localSheetId="2">0.000960648147156462</definedName>
    <definedName name="NvsElapsedTime" localSheetId="4">0.0000810185156296939</definedName>
    <definedName name="NvsElapsedTime">0.000914351854589768</definedName>
    <definedName name="NvsEndTime" localSheetId="3">38331.3828819444</definedName>
    <definedName name="NvsEndTime" localSheetId="1">38331.379525463</definedName>
    <definedName name="NvsEndTime" localSheetId="2">38331.3797106482</definedName>
    <definedName name="NvsEndTime" localSheetId="4">38331.3903935185</definedName>
    <definedName name="NvsEndTime">38331.3753472222</definedName>
    <definedName name="NvsInstLang">"VENG"</definedName>
    <definedName name="NvsInstSpec" localSheetId="3">"%,QFR_LEDGER_KK_ACT,CA.POSTED_TOTAL_AMT,SALLBUDYRS,FACCOUNT,TRPT_ACCT_BUD,N603000,FDEPTID,TORG_BUD,N31220,FFUND_CODE,V00104"</definedName>
    <definedName name="NvsInstSpec" localSheetId="1">"%,QFR_LEDGER_KK_ACT,CA.POSTED_TOTAL_AMT,SALLBUDYRS,FACCOUNT,TRPT_ACCT_BUD,N603000,FDEPTID,TORG_BUD,N31220,FFUND_CODE,V00104"</definedName>
    <definedName name="NvsInstSpec" localSheetId="2">"%,QFR_LEDGER_KK_ACT,CA.POSTED_TOTAL_AMT,SALLBUDYRS,FACCOUNT,TRPT_ACCT_BUD,N603000,FDEPTID,TORG_BUD,N31220,FFUND_CODE,V00104"</definedName>
    <definedName name="NvsInstSpec" localSheetId="4">"%,QFR_LEDGER_KK_ACT,CA.POSTED_TOTAL_AMT,Y2004004,FBUSINESS_UNIT,VFRSNO,FACCOUNT,TRPT_ACCT_BUD,N603000,FDEPTID,TORG_BUD,N31220,FFUND_CODE,V00104"</definedName>
    <definedName name="NvsInstSpec">"%,FDEPTID,TORG_BUD,N31220,FFUND_CODE,V00104"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 localSheetId="3">"%,XZF.ACCOUNT.PSDetail"</definedName>
    <definedName name="NvsNplSpec" localSheetId="2">"%,XZF.ACCOUNT.PSDetail"</definedName>
    <definedName name="NvsNplSpec">"%,X,RZF..,CZF.."</definedName>
    <definedName name="NvsPanelBusUnit">"V"</definedName>
    <definedName name="NvsPanelEffdt" localSheetId="3">"V1995-01-01"</definedName>
    <definedName name="NvsPanelEffdt" localSheetId="1">"V1992-12-10"</definedName>
    <definedName name="NvsPanelEffdt" localSheetId="2">"V1995-01-01"</definedName>
    <definedName name="NvsPanelEffdt">"V2004-11-19"</definedName>
    <definedName name="NvsPanelSetid" localSheetId="3">"VMFG"</definedName>
    <definedName name="NvsPanelSetid" localSheetId="1">"VNEWGN"</definedName>
    <definedName name="NvsPanelSetid" localSheetId="2">"VCSUF"</definedName>
    <definedName name="NvsPanelSetid">"VFRSNO"</definedName>
    <definedName name="NvsParentRef" localSheetId="4">"[DR_16420_16422_R68.xls]'ACTPER'!$AD$47"</definedName>
    <definedName name="NvsParentRef">"[R68.xls]Sheet1!$M$70"</definedName>
    <definedName name="NvsQueryName" localSheetId="4">"FR_JOURNAL_DETAILS"</definedName>
    <definedName name="NvsReqBU">"VFRSNO"</definedName>
    <definedName name="NvsReqBUOnly">"VY"</definedName>
    <definedName name="NvsRowCount" localSheetId="4">174</definedName>
    <definedName name="NvsSheetType" localSheetId="3">"M"</definedName>
    <definedName name="NvsSheetType" localSheetId="1">"M"</definedName>
    <definedName name="NvsSheetType" localSheetId="2">"M"</definedName>
    <definedName name="NvsSheetType" localSheetId="4">"T"</definedName>
    <definedName name="NvsSheetType" localSheetId="0">"M"</definedName>
    <definedName name="NvsTransLed">"VN"</definedName>
    <definedName name="NvsTreeASD">"V2004-12-10"</definedName>
    <definedName name="NvsUpdateOption" localSheetId="4">"N"</definedName>
    <definedName name="NvsValTbl.DEPTID">"ORG_TBL"</definedName>
    <definedName name="NvsValTbl.SCENARIO">"BD_SCENARIO_TBL"</definedName>
    <definedName name="_xlnm.Print_Titles" localSheetId="3">'ACTDEP'!$B:$D,'ACTDEP'!$2:$7</definedName>
    <definedName name="_xlnm.Print_Titles" localSheetId="1">'ACTPER'!$C:$E,'ACTPER'!$2:$6</definedName>
    <definedName name="_xlnm.Print_Titles" localSheetId="2">'DEPPER'!$B:$D,'DEPPER'!$2:$6</definedName>
  </definedNames>
  <calcPr fullCalcOnLoad="1"/>
</workbook>
</file>

<file path=xl/sharedStrings.xml><?xml version="1.0" encoding="utf-8"?>
<sst xmlns="http://schemas.openxmlformats.org/spreadsheetml/2006/main" count="2073" uniqueCount="478">
  <si>
    <t>California State University, Fresno</t>
  </si>
  <si>
    <t>Summary Balances Report</t>
  </si>
  <si>
    <t>Fund:</t>
  </si>
  <si>
    <t>Fiscal Yr:</t>
  </si>
  <si>
    <t>ALL</t>
  </si>
  <si>
    <t>Layout:</t>
  </si>
  <si>
    <t>Operator ID:</t>
  </si>
  <si>
    <t>Run Date:</t>
  </si>
  <si>
    <t>Account</t>
  </si>
  <si>
    <t>Description</t>
  </si>
  <si>
    <t>Pre-Encumbered (Req Entries)</t>
  </si>
  <si>
    <t>Projected Encumbered (PO Entries)</t>
  </si>
  <si>
    <t>Actual Amount (Expenditures)</t>
  </si>
  <si>
    <t>Budget Balance Available</t>
  </si>
  <si>
    <t>%,AFT,FACCOUNT</t>
  </si>
  <si>
    <t>%,AFT,FDESCR</t>
  </si>
  <si>
    <t>%,LDETAIL,FSCENARIO,VUPDATED</t>
  </si>
  <si>
    <t>%,QFR_LEDGER_KK_ENC,CA.POSTED_TOTAL_AMT</t>
  </si>
  <si>
    <t>%,QFR_LEDGER_KK_ACT,CA.POSTED_TOTAL_AMT</t>
  </si>
  <si>
    <t>%,C</t>
  </si>
  <si>
    <t>Department/Org:</t>
  </si>
  <si>
    <t>%,SALLBUDYRS</t>
  </si>
  <si>
    <t>%,LDETAIL,FSCENARIO,VORIGINAL</t>
  </si>
  <si>
    <t>Account Type:</t>
  </si>
  <si>
    <t>Expense</t>
  </si>
  <si>
    <t>Operating Expenses</t>
  </si>
  <si>
    <t>Salaries</t>
  </si>
  <si>
    <t>%,FACCOUNT,TRPT_ACCT_BUD,XDYYNYY01,N601000</t>
  </si>
  <si>
    <t>%,FACCOUNT,TRPT_ACCT_BUD,XDYYNYY01,N603000</t>
  </si>
  <si>
    <t>Total</t>
  </si>
  <si>
    <t xml:space="preserve">Budget Orginal </t>
  </si>
  <si>
    <t>Budget Adjustment</t>
  </si>
  <si>
    <t>Budget Current</t>
  </si>
  <si>
    <t>%,V601201</t>
  </si>
  <si>
    <t>%,V601202</t>
  </si>
  <si>
    <t>%,V601204</t>
  </si>
  <si>
    <t>%,V601205</t>
  </si>
  <si>
    <t>%,V601206</t>
  </si>
  <si>
    <t>%,V601301</t>
  </si>
  <si>
    <t>%,V601401</t>
  </si>
  <si>
    <t>%,V601405</t>
  </si>
  <si>
    <t>%,V601701</t>
  </si>
  <si>
    <t>%,V601704</t>
  </si>
  <si>
    <t>%,V601801</t>
  </si>
  <si>
    <t>%,V601802</t>
  </si>
  <si>
    <t>%,V601803</t>
  </si>
  <si>
    <t>%,V601901</t>
  </si>
  <si>
    <t>%,V603102</t>
  </si>
  <si>
    <t>%,V603106</t>
  </si>
  <si>
    <t>%,V603107</t>
  </si>
  <si>
    <t>%,V603111</t>
  </si>
  <si>
    <t>%,V603119</t>
  </si>
  <si>
    <t>%,V603120</t>
  </si>
  <si>
    <t>%,V603122</t>
  </si>
  <si>
    <t>%,V603123</t>
  </si>
  <si>
    <t>%,V603124</t>
  </si>
  <si>
    <t>%,V603125</t>
  </si>
  <si>
    <t>%,V603126</t>
  </si>
  <si>
    <t>%,V603127</t>
  </si>
  <si>
    <t>%,V603131</t>
  </si>
  <si>
    <t>%,V603132</t>
  </si>
  <si>
    <t>%,V603141</t>
  </si>
  <si>
    <t>%,V603145</t>
  </si>
  <si>
    <t>%,V603150</t>
  </si>
  <si>
    <t>%,V603158</t>
  </si>
  <si>
    <t>%,V603162</t>
  </si>
  <si>
    <t>%,V603179</t>
  </si>
  <si>
    <t>%,V603190</t>
  </si>
  <si>
    <t>%,V603201</t>
  </si>
  <si>
    <t>%,V603202</t>
  </si>
  <si>
    <t>%,V603203</t>
  </si>
  <si>
    <t>%,V603204</t>
  </si>
  <si>
    <t>%,V603302</t>
  </si>
  <si>
    <t>%,V603309</t>
  </si>
  <si>
    <t>%,V603310</t>
  </si>
  <si>
    <t>%,V603311</t>
  </si>
  <si>
    <t>%,V603402</t>
  </si>
  <si>
    <t>%,V603407</t>
  </si>
  <si>
    <t>%,V603501</t>
  </si>
  <si>
    <t>%,V603503</t>
  </si>
  <si>
    <t>%,V603504</t>
  </si>
  <si>
    <t>%,V603505</t>
  </si>
  <si>
    <t>%,V603506</t>
  </si>
  <si>
    <t>%,V603507</t>
  </si>
  <si>
    <t>%,V608000</t>
  </si>
  <si>
    <t>%,V699121</t>
  </si>
  <si>
    <t>601201</t>
  </si>
  <si>
    <t>Academic Regular Salaries</t>
  </si>
  <si>
    <t>601202</t>
  </si>
  <si>
    <t>Part-time Lecturers</t>
  </si>
  <si>
    <t>601204</t>
  </si>
  <si>
    <t>Graduate Assistant</t>
  </si>
  <si>
    <t>601205</t>
  </si>
  <si>
    <t>Full Time Lecturers</t>
  </si>
  <si>
    <t>601206</t>
  </si>
  <si>
    <t>Teaching Assistants</t>
  </si>
  <si>
    <t>601301</t>
  </si>
  <si>
    <t>Management &amp; Supervisory Sals</t>
  </si>
  <si>
    <t>601401</t>
  </si>
  <si>
    <t>Regular Staff Salaries</t>
  </si>
  <si>
    <t>601405</t>
  </si>
  <si>
    <t>Terminal Pay</t>
  </si>
  <si>
    <t>601701</t>
  </si>
  <si>
    <t>Temporary Help</t>
  </si>
  <si>
    <t>601704</t>
  </si>
  <si>
    <t>Non-Admin Intermittent (Misc)</t>
  </si>
  <si>
    <t>601801</t>
  </si>
  <si>
    <t>Student Assistant</t>
  </si>
  <si>
    <t>601802</t>
  </si>
  <si>
    <t>Bridge Student Assistant</t>
  </si>
  <si>
    <t>601803</t>
  </si>
  <si>
    <t>Student Assist-Non-resid Alien</t>
  </si>
  <si>
    <t>601901</t>
  </si>
  <si>
    <t>Work Study Wages-On Campus</t>
  </si>
  <si>
    <t>603102</t>
  </si>
  <si>
    <t>Advertising</t>
  </si>
  <si>
    <t>603106</t>
  </si>
  <si>
    <t>Computer Lease/Rental</t>
  </si>
  <si>
    <t>603107</t>
  </si>
  <si>
    <t>Computer Maintenance</t>
  </si>
  <si>
    <t>603111</t>
  </si>
  <si>
    <t>Subscripts, Non-Lib Bks &amp; Pubs</t>
  </si>
  <si>
    <t>603119</t>
  </si>
  <si>
    <t>Memberships</t>
  </si>
  <si>
    <t>603120</t>
  </si>
  <si>
    <t>Jury Duty</t>
  </si>
  <si>
    <t>603122</t>
  </si>
  <si>
    <t>Multi-Media Expenses</t>
  </si>
  <si>
    <t>603123</t>
  </si>
  <si>
    <t>Non-Capitalized Comput Equip</t>
  </si>
  <si>
    <t>603124</t>
  </si>
  <si>
    <t>Non-Capitalized Equip/Furn</t>
  </si>
  <si>
    <t>603125</t>
  </si>
  <si>
    <t>Non-Capitalized Instruct Equip</t>
  </si>
  <si>
    <t>603126</t>
  </si>
  <si>
    <t>Office Supplies</t>
  </si>
  <si>
    <t>603127</t>
  </si>
  <si>
    <t>Other Computer Svcs &amp; Supplies</t>
  </si>
  <si>
    <t>603131</t>
  </si>
  <si>
    <t>Postage</t>
  </si>
  <si>
    <t>603132</t>
  </si>
  <si>
    <t>Printing</t>
  </si>
  <si>
    <t>603141</t>
  </si>
  <si>
    <t>Software Licenses</t>
  </si>
  <si>
    <t>603145</t>
  </si>
  <si>
    <t>Miscellaneous Expense</t>
  </si>
  <si>
    <t>603150</t>
  </si>
  <si>
    <t>Food Related Expenses</t>
  </si>
  <si>
    <t>603158</t>
  </si>
  <si>
    <t>Repairs &amp; Maintenance</t>
  </si>
  <si>
    <t>603162</t>
  </si>
  <si>
    <t>DMV Processing Fees</t>
  </si>
  <si>
    <t>603179</t>
  </si>
  <si>
    <t>Procurement Card Purchases</t>
  </si>
  <si>
    <t>603190</t>
  </si>
  <si>
    <t>Uniform Allowance (Non-Payroll</t>
  </si>
  <si>
    <t>603201</t>
  </si>
  <si>
    <t>Travel-In State</t>
  </si>
  <si>
    <t>603202</t>
  </si>
  <si>
    <t>Travel-Out of State</t>
  </si>
  <si>
    <t>603203</t>
  </si>
  <si>
    <t>Travel - Instruct</t>
  </si>
  <si>
    <t>603204</t>
  </si>
  <si>
    <t>Travel-International</t>
  </si>
  <si>
    <t>603302</t>
  </si>
  <si>
    <t>Equip Rental/Lease Agreements</t>
  </si>
  <si>
    <t>603309</t>
  </si>
  <si>
    <t>Service/Maintenance Agreements</t>
  </si>
  <si>
    <t>603310</t>
  </si>
  <si>
    <t>Contractual Services - Other</t>
  </si>
  <si>
    <t>603311</t>
  </si>
  <si>
    <t>Vehicle Lease/Rental</t>
  </si>
  <si>
    <t>603402</t>
  </si>
  <si>
    <t>Cap-Inst Equip over $5000/item</t>
  </si>
  <si>
    <t>603407</t>
  </si>
  <si>
    <t>NonCap Inst Software Lic</t>
  </si>
  <si>
    <t>603501</t>
  </si>
  <si>
    <t>Cellular Telephones</t>
  </si>
  <si>
    <t>603503</t>
  </si>
  <si>
    <t>Telephone Line Charges</t>
  </si>
  <si>
    <t>603504</t>
  </si>
  <si>
    <t>Telephone MACS</t>
  </si>
  <si>
    <t>603505</t>
  </si>
  <si>
    <t>Telephone Usage</t>
  </si>
  <si>
    <t>603506</t>
  </si>
  <si>
    <t>Pager Charges</t>
  </si>
  <si>
    <t>603507</t>
  </si>
  <si>
    <t>Telephone-CVIP Internet Access</t>
  </si>
  <si>
    <t>608000</t>
  </si>
  <si>
    <t>Prior Year Budget Carry Forwrd</t>
  </si>
  <si>
    <t>699121</t>
  </si>
  <si>
    <t>CB-Rent St Prop-On Camp Renter</t>
  </si>
  <si>
    <t>R68</t>
  </si>
  <si>
    <t>10468</t>
  </si>
  <si>
    <t>31220</t>
  </si>
  <si>
    <t>College Of Health &amp; Human Svcs</t>
  </si>
  <si>
    <t>00104</t>
  </si>
  <si>
    <t>General Fund-2004</t>
  </si>
  <si>
    <t>%,LACTUALS,FBUSINESS_UNIT,VFRSNO</t>
  </si>
  <si>
    <t>%,ATT,FACCOUNT</t>
  </si>
  <si>
    <t>%,AFT,FDESCR,UDESCR</t>
  </si>
  <si>
    <t>%,Y2004001</t>
  </si>
  <si>
    <t>%,LDETAIL,FSCENARIO,VUPDATED,XS</t>
  </si>
  <si>
    <t>%,Y1999012</t>
  </si>
  <si>
    <t>%,Y2000012</t>
  </si>
  <si>
    <t>%,Y2004002</t>
  </si>
  <si>
    <t>%,Y2004003</t>
  </si>
  <si>
    <t>%,Y2004004</t>
  </si>
  <si>
    <t>%,Y2004005</t>
  </si>
  <si>
    <t>%,Y2004006</t>
  </si>
  <si>
    <t>%,QFR_LEDGER_KK_ENC,CA.POSTED_TOTAL_AMT,XS</t>
  </si>
  <si>
    <t>%,Y2002008</t>
  </si>
  <si>
    <t>%,QFR_LEDGER_KK_ACT,CA.POSTED_TOTAL_AMT,XS</t>
  </si>
  <si>
    <t>Breakdown by Account &amp; Period</t>
  </si>
  <si>
    <t>%,AFT,FACCOUNTING_PERIOD</t>
  </si>
  <si>
    <t xml:space="preserve">Budget Original </t>
  </si>
  <si>
    <t>2004-1</t>
  </si>
  <si>
    <t xml:space="preserve">Budget Current </t>
  </si>
  <si>
    <t>Pre-Encumbered (Req Drill)</t>
  </si>
  <si>
    <t>1999-12</t>
  </si>
  <si>
    <t>2000-12</t>
  </si>
  <si>
    <t>2004-2</t>
  </si>
  <si>
    <t>2004-3</t>
  </si>
  <si>
    <t>2004-4</t>
  </si>
  <si>
    <t>2004-5</t>
  </si>
  <si>
    <t>2004-6</t>
  </si>
  <si>
    <t>Projected Encumbered (PO Drill)</t>
  </si>
  <si>
    <t>2002-8</t>
  </si>
  <si>
    <t>Amount (Exp Drill)</t>
  </si>
  <si>
    <t>%,FACCOUNT,X,_</t>
  </si>
  <si>
    <t>Account Total</t>
  </si>
  <si>
    <t>%,ATT,FDEPTID</t>
  </si>
  <si>
    <t>%,LDETAIL,XS,FSCENARIO,VUPDATED</t>
  </si>
  <si>
    <t>Breakdown by Department &amp; Period</t>
  </si>
  <si>
    <t>Dept/Org</t>
  </si>
  <si>
    <t>Original Budget</t>
  </si>
  <si>
    <t>Current Budget</t>
  </si>
  <si>
    <t>Projected-Encumbered (PO Drill)</t>
  </si>
  <si>
    <t>Actuals Amount(Exp Drill)</t>
  </si>
  <si>
    <t>%,V31220</t>
  </si>
  <si>
    <t>%,V31221</t>
  </si>
  <si>
    <t>31221</t>
  </si>
  <si>
    <t>Comm Sciences &amp; Disorders</t>
  </si>
  <si>
    <t>%,V31222</t>
  </si>
  <si>
    <t>31222</t>
  </si>
  <si>
    <t>Health Science</t>
  </si>
  <si>
    <t>%,V31223</t>
  </si>
  <si>
    <t>31223</t>
  </si>
  <si>
    <t>Nursing</t>
  </si>
  <si>
    <t>%,V31224</t>
  </si>
  <si>
    <t>31224</t>
  </si>
  <si>
    <t>Kinesiology</t>
  </si>
  <si>
    <t>%,V31225</t>
  </si>
  <si>
    <t>31225</t>
  </si>
  <si>
    <t>Physical Therapy Program</t>
  </si>
  <si>
    <t>%,V31227</t>
  </si>
  <si>
    <t>31227</t>
  </si>
  <si>
    <t>Social Work Education</t>
  </si>
  <si>
    <t>%,V31228</t>
  </si>
  <si>
    <t>31228</t>
  </si>
  <si>
    <t>Rec Adm &amp; Leisr Stud/Gerontol</t>
  </si>
  <si>
    <t>%,FDEPTID,X,_</t>
  </si>
  <si>
    <t>Dept/Org Total</t>
  </si>
  <si>
    <t>%,LDETAIL,FDEPTID,X,_,FSCENARIO,VORIGINAL</t>
  </si>
  <si>
    <t>%,LDETAIL,FDEPTID,X,_,FSCENARIO,VUPDATED</t>
  </si>
  <si>
    <t>%,QFR_LEDGER_KK_ENC,CA.POSTED_TOTAL_AMT,FDEPTID,X,_</t>
  </si>
  <si>
    <t>%,QFR_LEDGER_KK_ACT,CA.POSTED_TOTAL_AMT,FDEPTID,X,_</t>
  </si>
  <si>
    <t xml:space="preserve">        Breakdown by Account &amp; Department for Actuals and Budget</t>
  </si>
  <si>
    <t>%,ATF,FDEPTID</t>
  </si>
  <si>
    <t>Budget Original</t>
  </si>
  <si>
    <t>Pre-Encumbered</t>
  </si>
  <si>
    <t>Projected Encumbered</t>
  </si>
  <si>
    <t>Actual Amount</t>
  </si>
  <si>
    <t>%,HUnit,RFR_JRNL_DRIL_VW,FBUSINESS_UNIT,B</t>
  </si>
  <si>
    <t>%,HJournal ID,RFR_JRNL_DRIL_VW,FJOURNAL_ID,B</t>
  </si>
  <si>
    <t>%,HLine #,RFR_JRNL_DRIL_VW,FJOURNAL_LINE,B</t>
  </si>
  <si>
    <t>%,HAccount,RFR_JRNL_DRIL_VW,FACCOUNT,B</t>
  </si>
  <si>
    <t>%,HDept,RFR_JRNL_DRIL_VW,FDEPTID,B</t>
  </si>
  <si>
    <t>%,HFund,RFR_JRNL_DRIL_VW,FFUND_CODE,B</t>
  </si>
  <si>
    <t>%,HClass,RFR_JRNL_DRIL_VW,FCLASS_FLD,B</t>
  </si>
  <si>
    <t>%,HAmount,RFR_JRNL_DRIL_VW,FMONETARY_AMOUNT,B</t>
  </si>
  <si>
    <t>%,HDate,RFR_JRNL_DRIL_VW,FJOURNAL_DATE,B</t>
  </si>
  <si>
    <t>%,HLine Descr,RFR_JRNL_DRIL_VW,FLINE_DESCR,B</t>
  </si>
  <si>
    <t>Business_Unit</t>
  </si>
  <si>
    <t>Journal</t>
  </si>
  <si>
    <t>Line #</t>
  </si>
  <si>
    <t>Acct</t>
  </si>
  <si>
    <t>Department</t>
  </si>
  <si>
    <t>Fund Code</t>
  </si>
  <si>
    <t>Class Fld</t>
  </si>
  <si>
    <t>Monetary Amount</t>
  </si>
  <si>
    <t>Date</t>
  </si>
  <si>
    <t>Journal Line Description</t>
  </si>
  <si>
    <t>FRSNO</t>
  </si>
  <si>
    <t>APD0037371</t>
  </si>
  <si>
    <t>22010</t>
  </si>
  <si>
    <t>2004-10-22</t>
  </si>
  <si>
    <t>HigherEdJobs.com</t>
  </si>
  <si>
    <t>APD0037265</t>
  </si>
  <si>
    <t>22049</t>
  </si>
  <si>
    <t>2004-10-12</t>
  </si>
  <si>
    <t>140843 Advertising</t>
  </si>
  <si>
    <t>APD0037281</t>
  </si>
  <si>
    <t>00000</t>
  </si>
  <si>
    <t>2004-10-13</t>
  </si>
  <si>
    <t>Stanton Office Machine</t>
  </si>
  <si>
    <t>APD0037315</t>
  </si>
  <si>
    <t>2004-10-18</t>
  </si>
  <si>
    <t>APD0037207</t>
  </si>
  <si>
    <t>2004-10-05</t>
  </si>
  <si>
    <t>Prescriber's Letter</t>
  </si>
  <si>
    <t>APD0037179</t>
  </si>
  <si>
    <t>2004-10-01</t>
  </si>
  <si>
    <t>Calif Park &amp; Recreation Soc</t>
  </si>
  <si>
    <t>Resort &amp; Commercial Recreation</t>
  </si>
  <si>
    <t>22250</t>
  </si>
  <si>
    <t>Helda Pinzon-Perez</t>
  </si>
  <si>
    <t>APD0037228</t>
  </si>
  <si>
    <t>2004-10-07</t>
  </si>
  <si>
    <t>Assn for Gerontology in Higher</t>
  </si>
  <si>
    <t>Calif Council of Acad Prog</t>
  </si>
  <si>
    <t>Council on Social Work Educati</t>
  </si>
  <si>
    <t>CR20041021</t>
  </si>
  <si>
    <t>2004-10-21</t>
  </si>
  <si>
    <t>PEREZ, MIGUEL A.</t>
  </si>
  <si>
    <t>l71499, PAGE 18 iIMABOUT CARDS</t>
  </si>
  <si>
    <t>APD0037329</t>
  </si>
  <si>
    <t>22044</t>
  </si>
  <si>
    <t>2004-10-19</t>
  </si>
  <si>
    <t>FREIGHT</t>
  </si>
  <si>
    <t>SAM VERSION 3.0, ITEM NO. SAM</t>
  </si>
  <si>
    <t>OD 259961847</t>
  </si>
  <si>
    <t>APD0037346</t>
  </si>
  <si>
    <t>2004-10-20</t>
  </si>
  <si>
    <t>OD 260908727</t>
  </si>
  <si>
    <t>APD0037219</t>
  </si>
  <si>
    <t>2004-10-06</t>
  </si>
  <si>
    <t>OD 259158893</t>
  </si>
  <si>
    <t>OD 259341711</t>
  </si>
  <si>
    <t>OD 259790089</t>
  </si>
  <si>
    <t>APD0037192</t>
  </si>
  <si>
    <t>2004-10-04</t>
  </si>
  <si>
    <t>OD 258118994</t>
  </si>
  <si>
    <t>OD 258582684</t>
  </si>
  <si>
    <t>OD 260097623/258118994</t>
  </si>
  <si>
    <t>OD 260820980</t>
  </si>
  <si>
    <t>CDCB-0026</t>
  </si>
  <si>
    <t>2004-10-31</t>
  </si>
  <si>
    <t>OD 258643073</t>
  </si>
  <si>
    <t>OD 260413466</t>
  </si>
  <si>
    <t>OD 259313947/257563272</t>
  </si>
  <si>
    <t>OD 260155744</t>
  </si>
  <si>
    <t>OD 259709198</t>
  </si>
  <si>
    <t>OD 258472243</t>
  </si>
  <si>
    <t>OD 256924888-2</t>
  </si>
  <si>
    <t>APD0037421</t>
  </si>
  <si>
    <t>2004-10-27</t>
  </si>
  <si>
    <t>OD 261290636</t>
  </si>
  <si>
    <t>OD 259842314</t>
  </si>
  <si>
    <t>OD 260892771</t>
  </si>
  <si>
    <t>OD 260618935</t>
  </si>
  <si>
    <t>OD 259101907</t>
  </si>
  <si>
    <t>OD 259409076</t>
  </si>
  <si>
    <t>OD 259847642</t>
  </si>
  <si>
    <t>OD 258566890</t>
  </si>
  <si>
    <t>OD 260466351</t>
  </si>
  <si>
    <t>OD 260439831</t>
  </si>
  <si>
    <t>NAVICAT (WINDOWS) EDUCATIONAL</t>
  </si>
  <si>
    <t>OD 259409800</t>
  </si>
  <si>
    <t>OD 258644829</t>
  </si>
  <si>
    <t>OD 261205051</t>
  </si>
  <si>
    <t>OD 258408517</t>
  </si>
  <si>
    <t>APPLE iPOD 40GB WITH CLICK WHE</t>
  </si>
  <si>
    <t>APD0037291</t>
  </si>
  <si>
    <t>2004-10-14</t>
  </si>
  <si>
    <t>#263602 TAP 2YR C/I RPR DIGC</t>
  </si>
  <si>
    <t>#296377 BLACK CAMERA CASE</t>
  </si>
  <si>
    <t>#314440 NIKON COOLPIX 4100 DIG</t>
  </si>
  <si>
    <t>POSTAGE-CB</t>
  </si>
  <si>
    <t>Federal Express Corp</t>
  </si>
  <si>
    <t>CDCB-0031</t>
  </si>
  <si>
    <t>JE-1157P</t>
  </si>
  <si>
    <t>13147</t>
  </si>
  <si>
    <t>Summer Session 2004 Overage</t>
  </si>
  <si>
    <t>22251</t>
  </si>
  <si>
    <t>16150</t>
  </si>
  <si>
    <t>CSU Fresno Foundation</t>
  </si>
  <si>
    <t>BIG BOARD KEYBOARD HOLDER #2G-</t>
  </si>
  <si>
    <t>Sue Shaw</t>
  </si>
  <si>
    <t>APD0037390</t>
  </si>
  <si>
    <t>2004-10-25</t>
  </si>
  <si>
    <t>CSU Fresno Association Inc</t>
  </si>
  <si>
    <t>(rptbl) Bilstens</t>
  </si>
  <si>
    <t>JE-0085</t>
  </si>
  <si>
    <t>Use Tax/AMZ Superstore</t>
  </si>
  <si>
    <t>10/22/04 Tom Siechert</t>
  </si>
  <si>
    <t>10/22/04 Lorrie Westcott</t>
  </si>
  <si>
    <t>22005</t>
  </si>
  <si>
    <t>10/22/04 Glen Hunt</t>
  </si>
  <si>
    <t>24005</t>
  </si>
  <si>
    <t>APD0037374</t>
  </si>
  <si>
    <t>08/01-06/04 Hironaka-Juteau, J</t>
  </si>
  <si>
    <t>10/09/04 Butchert, J</t>
  </si>
  <si>
    <t>10/01/04 Butchert, J</t>
  </si>
  <si>
    <t>09/18-19/04 Butchert, J</t>
  </si>
  <si>
    <t>09/25-26/04 Butchert, J</t>
  </si>
  <si>
    <t>10/15/04 Butchert, J</t>
  </si>
  <si>
    <t>09/28/04 Norbutas, R</t>
  </si>
  <si>
    <t>09/18/04 Norbutas, R</t>
  </si>
  <si>
    <t>09/24-26/04 Norbutas, R</t>
  </si>
  <si>
    <t>APD0037284</t>
  </si>
  <si>
    <t>09/28-10/02/04 Petrovich, A</t>
  </si>
  <si>
    <t>22750</t>
  </si>
  <si>
    <t>APD0037195</t>
  </si>
  <si>
    <t>09/22/04 Middleton, E</t>
  </si>
  <si>
    <t>APD0037318</t>
  </si>
  <si>
    <t>10/06-10/04 Middleton, J</t>
  </si>
  <si>
    <t>22550</t>
  </si>
  <si>
    <t>12/15/04 Skillpath Seminars</t>
  </si>
  <si>
    <t>APD0037349</t>
  </si>
  <si>
    <t>22551</t>
  </si>
  <si>
    <t>APD0037294</t>
  </si>
  <si>
    <t>09/11-12/04 Northern Calif Cli</t>
  </si>
  <si>
    <t>22350</t>
  </si>
  <si>
    <t>10/26-31/04 NCNP</t>
  </si>
  <si>
    <t>APD0037408</t>
  </si>
  <si>
    <t>2004-10-26</t>
  </si>
  <si>
    <t>10/03-07/04 Waite, M</t>
  </si>
  <si>
    <t>22040</t>
  </si>
  <si>
    <t>09/23-24/04 Cuellar, B</t>
  </si>
  <si>
    <t>APD0037255</t>
  </si>
  <si>
    <t>2004-10-11</t>
  </si>
  <si>
    <t>09/22-24/04 Kirksey, K</t>
  </si>
  <si>
    <t>APD0037182</t>
  </si>
  <si>
    <t>09/16/04 Cuellar, B</t>
  </si>
  <si>
    <t>09/20-28/04 Hironaka-Juteau, J</t>
  </si>
  <si>
    <t>09/09-12/04 Garcia, B</t>
  </si>
  <si>
    <t>22450</t>
  </si>
  <si>
    <t>09/29-10/02/04 Gilbert, J</t>
  </si>
  <si>
    <t>09/29-10/02/04 Gilbert, W</t>
  </si>
  <si>
    <t>APD0037438</t>
  </si>
  <si>
    <t>2004-10-28</t>
  </si>
  <si>
    <t>10/21-24/04 Coles, M</t>
  </si>
  <si>
    <t>APD0037245</t>
  </si>
  <si>
    <t>2004-10-08</t>
  </si>
  <si>
    <t>01/20-23/05 NATA</t>
  </si>
  <si>
    <t>CD-0042</t>
  </si>
  <si>
    <t>BTA-10/22/04-Russler, M</t>
  </si>
  <si>
    <t>09/17/04 Burns, M</t>
  </si>
  <si>
    <t>11/05-10/04 Amer Public Health</t>
  </si>
  <si>
    <t>APD0037393</t>
  </si>
  <si>
    <t>10/13-15/04 Hoff, A</t>
  </si>
  <si>
    <t>09/16-23/04 Barakzai, M</t>
  </si>
  <si>
    <t>08/31/04 Suda, K</t>
  </si>
  <si>
    <t>08/20/04 Suda, K</t>
  </si>
  <si>
    <t>22151</t>
  </si>
  <si>
    <t>10/15/04 Burns, M</t>
  </si>
  <si>
    <t>FY 2004-2005 COPIER LEASE</t>
  </si>
  <si>
    <t>MINOLTA DI7210 DIGITAL COPIER/</t>
  </si>
  <si>
    <t>F.Y. 2004-2005 COPIER LEASE</t>
  </si>
  <si>
    <t>FY 2004-2004 COPIER LEASE</t>
  </si>
  <si>
    <t>FY 2004-2005 MAINTENANCE AGREE</t>
  </si>
  <si>
    <t>ONE TIME BLANKET PURCHASE ORDE</t>
  </si>
  <si>
    <t>APD0037303</t>
  </si>
  <si>
    <t>2004-10-15</t>
  </si>
  <si>
    <t>TRAILER RENTAL FOR THE PERIOD</t>
  </si>
  <si>
    <t>BLANKET P.O. FOR PSC SERVICE F</t>
  </si>
  <si>
    <t>CR20041011</t>
  </si>
  <si>
    <t>B CUELLAR 49899599</t>
  </si>
  <si>
    <t>BLANKET P.O. FOR CELLULAR PHON</t>
  </si>
  <si>
    <t>BLANKET P.O. FOR SERVICE FOR B</t>
  </si>
  <si>
    <t>CDCB-0029</t>
  </si>
  <si>
    <t>BLANKET P.O. FOR ALPHANUMERIC</t>
  </si>
  <si>
    <t>Expense Journals</t>
  </si>
  <si>
    <t>Drill down on 45,807</t>
  </si>
  <si>
    <t>Select Expense Journals layout</t>
  </si>
  <si>
    <t/>
  </si>
  <si>
    <t>Department Expenses Report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</si>
</sst>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409]d\-mmm\-yy;@"/>
    <numFmt numFmtId="167" formatCode="&quot;$&quot;#,##0.00"/>
    <numFmt numFmtId="168" formatCode="m/d/yyyy;@"/>
    <numFmt numFmtId="169" formatCode="[Red]##,#0_;\(#,##0\)"/>
    <numFmt numFmtId="170" formatCode="#,##0;[Red]\(#,##0\)"/>
    <numFmt numFmtId="171" formatCode="0.00_);[Red]\(0.00\)"/>
    <numFmt numFmtId="172" formatCode="0.000_);[Red]\(0.000\)"/>
    <numFmt numFmtId="173" formatCode="0.0_);[Red]\(0.0\)"/>
    <numFmt numFmtId="174" formatCode="0_);[Red]\(0\)"/>
    <numFmt numFmtId="175" formatCode="#,##0.0_);[Red]\(#,##0.0\)"/>
    <numFmt numFmtId="176" formatCode="#,##0.0;[Red]\(#,##0.0\)"/>
    <numFmt numFmtId="177" formatCode="#,##0.00;[Red]\(#,##0.00\)"/>
    <numFmt numFmtId="178" formatCode="#,##0.000_);[Red]\(#,##0.000\)"/>
    <numFmt numFmtId="179" formatCode="#,##0.0000_);[Red]\(#,##0.0000\)"/>
    <numFmt numFmtId="180" formatCode="mmmm\ d\,\ yyyy"/>
  </numFmts>
  <fonts count="3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12"/>
      <name val="Arial"/>
      <family val="0"/>
    </font>
    <font>
      <sz val="10"/>
      <name val="MS Sans Serif"/>
      <family val="0"/>
    </font>
    <font>
      <sz val="8"/>
      <color indexed="13"/>
      <name val="MS Sans Serif"/>
      <family val="0"/>
    </font>
    <font>
      <sz val="8"/>
      <name val="MS Sans Serif"/>
      <family val="0"/>
    </font>
    <font>
      <b/>
      <sz val="8"/>
      <color indexed="15"/>
      <name val="MS Sans Serif"/>
      <family val="0"/>
    </font>
    <font>
      <b/>
      <sz val="12"/>
      <color indexed="13"/>
      <name val="Arial"/>
      <family val="2"/>
    </font>
    <font>
      <sz val="8"/>
      <color indexed="41"/>
      <name val="MS Sans Serif"/>
      <family val="2"/>
    </font>
    <font>
      <b/>
      <sz val="12"/>
      <color indexed="41"/>
      <name val="MS Sans Serif"/>
      <family val="2"/>
    </font>
    <font>
      <sz val="8"/>
      <color indexed="62"/>
      <name val="MS Sans Serif"/>
      <family val="2"/>
    </font>
    <font>
      <sz val="12"/>
      <color indexed="13"/>
      <name val="Arial"/>
      <family val="2"/>
    </font>
    <font>
      <b/>
      <sz val="12"/>
      <color indexed="18"/>
      <name val="Arial"/>
      <family val="2"/>
    </font>
    <font>
      <b/>
      <sz val="12"/>
      <color indexed="15"/>
      <name val="Arial"/>
      <family val="2"/>
    </font>
    <font>
      <b/>
      <sz val="10"/>
      <color indexed="41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MS Sans Serif"/>
      <family val="2"/>
    </font>
    <font>
      <b/>
      <sz val="12"/>
      <color indexed="13"/>
      <name val="MS Sans Serif"/>
      <family val="0"/>
    </font>
    <font>
      <b/>
      <sz val="8"/>
      <color indexed="41"/>
      <name val="MS Sans Serif"/>
      <family val="2"/>
    </font>
    <font>
      <b/>
      <sz val="8"/>
      <color indexed="62"/>
      <name val="MS Sans Serif"/>
      <family val="2"/>
    </font>
    <font>
      <sz val="8"/>
      <color indexed="13"/>
      <name val="Arial"/>
      <family val="2"/>
    </font>
    <font>
      <b/>
      <sz val="10"/>
      <color indexed="13"/>
      <name val="Arial"/>
      <family val="2"/>
    </font>
    <font>
      <sz val="18"/>
      <name val="MS Sans Serif"/>
      <family val="0"/>
    </font>
    <font>
      <b/>
      <sz val="18"/>
      <color indexed="13"/>
      <name val="Arial"/>
      <family val="2"/>
    </font>
    <font>
      <sz val="18"/>
      <color indexed="13"/>
      <name val="MS Sans Serif"/>
      <family val="0"/>
    </font>
    <font>
      <sz val="18"/>
      <name val="Arial"/>
      <family val="0"/>
    </font>
    <font>
      <b/>
      <sz val="18"/>
      <color indexed="13"/>
      <name val="MS Sans Serif"/>
      <family val="0"/>
    </font>
    <font>
      <sz val="20"/>
      <name val="Arial"/>
      <family val="0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10" fillId="2" borderId="0">
      <alignment/>
      <protection/>
    </xf>
    <xf numFmtId="170" fontId="10" fillId="2" borderId="0">
      <alignment/>
      <protection/>
    </xf>
    <xf numFmtId="170" fontId="10" fillId="2" borderId="0">
      <alignment/>
      <protection/>
    </xf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164" fontId="2" fillId="0" borderId="0" xfId="0" applyNumberFormat="1" applyFont="1" applyFill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164" fontId="4" fillId="0" borderId="0" xfId="0" applyNumberFormat="1" applyFont="1" applyFill="1" applyAlignment="1">
      <alignment/>
    </xf>
    <xf numFmtId="0" fontId="7" fillId="0" borderId="0" xfId="0" applyFont="1" applyAlignment="1">
      <alignment wrapText="1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 horizontal="right" wrapText="1"/>
    </xf>
    <xf numFmtId="3" fontId="0" fillId="0" borderId="1" xfId="0" applyNumberFormat="1" applyBorder="1" applyAlignment="1">
      <alignment/>
    </xf>
    <xf numFmtId="0" fontId="4" fillId="0" borderId="0" xfId="0" applyFont="1" applyAlignment="1">
      <alignment/>
    </xf>
    <xf numFmtId="49" fontId="8" fillId="0" borderId="0" xfId="0" applyNumberFormat="1" applyFont="1" applyAlignment="1">
      <alignment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 wrapText="1"/>
    </xf>
    <xf numFmtId="164" fontId="0" fillId="0" borderId="1" xfId="0" applyNumberFormat="1" applyBorder="1" applyAlignment="1">
      <alignment/>
    </xf>
    <xf numFmtId="164" fontId="4" fillId="0" borderId="1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164" fontId="4" fillId="0" borderId="3" xfId="0" applyNumberFormat="1" applyFont="1" applyBorder="1" applyAlignment="1">
      <alignment horizontal="center"/>
    </xf>
    <xf numFmtId="170" fontId="10" fillId="2" borderId="0" xfId="25" applyFont="1">
      <alignment/>
      <protection/>
    </xf>
    <xf numFmtId="170" fontId="12" fillId="2" borderId="0" xfId="25" applyFont="1">
      <alignment/>
      <protection/>
    </xf>
    <xf numFmtId="170" fontId="10" fillId="2" borderId="0" xfId="25">
      <alignment/>
      <protection/>
    </xf>
    <xf numFmtId="170" fontId="10" fillId="2" borderId="0" xfId="25" applyFill="1">
      <alignment/>
      <protection/>
    </xf>
    <xf numFmtId="38" fontId="10" fillId="2" borderId="0" xfId="18" applyNumberFormat="1" applyFill="1" applyAlignment="1">
      <alignment/>
    </xf>
    <xf numFmtId="170" fontId="11" fillId="2" borderId="0" xfId="25" applyFont="1" applyFill="1">
      <alignment/>
      <protection/>
    </xf>
    <xf numFmtId="170" fontId="10" fillId="3" borderId="0" xfId="25" applyFill="1">
      <alignment/>
      <protection/>
    </xf>
    <xf numFmtId="170" fontId="11" fillId="2" borderId="0" xfId="25" applyFont="1">
      <alignment/>
      <protection/>
    </xf>
    <xf numFmtId="170" fontId="10" fillId="2" borderId="0" xfId="25" applyAlignment="1">
      <alignment horizontal="left"/>
      <protection/>
    </xf>
    <xf numFmtId="170" fontId="14" fillId="2" borderId="0" xfId="25" applyFont="1" applyAlignment="1">
      <alignment horizontal="right"/>
      <protection/>
    </xf>
    <xf numFmtId="170" fontId="15" fillId="2" borderId="0" xfId="25" applyFont="1" applyAlignment="1">
      <alignment horizontal="right"/>
      <protection/>
    </xf>
    <xf numFmtId="170" fontId="14" fillId="2" borderId="0" xfId="25" applyFont="1" applyFill="1" applyAlignment="1">
      <alignment horizontal="right"/>
      <protection/>
    </xf>
    <xf numFmtId="170" fontId="16" fillId="2" borderId="0" xfId="25" applyFont="1" applyFill="1" applyAlignment="1">
      <alignment horizontal="right"/>
      <protection/>
    </xf>
    <xf numFmtId="38" fontId="14" fillId="2" borderId="0" xfId="18" applyNumberFormat="1" applyFont="1" applyFill="1" applyAlignment="1">
      <alignment horizontal="right"/>
    </xf>
    <xf numFmtId="170" fontId="16" fillId="3" borderId="0" xfId="25" applyFont="1" applyFill="1" applyAlignment="1">
      <alignment horizontal="right"/>
      <protection/>
    </xf>
    <xf numFmtId="170" fontId="14" fillId="3" borderId="0" xfId="25" applyFont="1" applyFill="1" applyAlignment="1">
      <alignment horizontal="right"/>
      <protection/>
    </xf>
    <xf numFmtId="170" fontId="17" fillId="2" borderId="0" xfId="25" applyFont="1">
      <alignment/>
      <protection/>
    </xf>
    <xf numFmtId="170" fontId="17" fillId="2" borderId="0" xfId="25" applyFont="1" applyFill="1">
      <alignment/>
      <protection/>
    </xf>
    <xf numFmtId="170" fontId="16" fillId="2" borderId="0" xfId="25" applyFont="1" applyFill="1" applyBorder="1" applyAlignment="1">
      <alignment horizontal="right"/>
      <protection/>
    </xf>
    <xf numFmtId="170" fontId="13" fillId="2" borderId="0" xfId="25" applyFont="1" applyFill="1" applyBorder="1" applyAlignment="1">
      <alignment horizontal="center"/>
      <protection/>
    </xf>
    <xf numFmtId="170" fontId="18" fillId="2" borderId="0" xfId="25" applyFont="1" applyFill="1" applyBorder="1" applyAlignment="1">
      <alignment horizontal="center" wrapText="1"/>
      <protection/>
    </xf>
    <xf numFmtId="170" fontId="17" fillId="2" borderId="0" xfId="25" applyFont="1" applyFill="1" applyBorder="1">
      <alignment/>
      <protection/>
    </xf>
    <xf numFmtId="170" fontId="17" fillId="2" borderId="0" xfId="25" applyFont="1" applyFill="1" applyBorder="1" applyAlignment="1">
      <alignment horizontal="center"/>
      <protection/>
    </xf>
    <xf numFmtId="170" fontId="17" fillId="3" borderId="0" xfId="25" applyFont="1" applyFill="1" applyBorder="1" applyAlignment="1">
      <alignment horizontal="center"/>
      <protection/>
    </xf>
    <xf numFmtId="170" fontId="18" fillId="2" borderId="0" xfId="25" applyFont="1" applyFill="1" applyBorder="1" applyAlignment="1">
      <alignment horizontal="center"/>
      <protection/>
    </xf>
    <xf numFmtId="170" fontId="19" fillId="2" borderId="0" xfId="25" applyFont="1" applyAlignment="1">
      <alignment horizontal="right" wrapText="1"/>
      <protection/>
    </xf>
    <xf numFmtId="170" fontId="18" fillId="4" borderId="2" xfId="25" applyFont="1" applyFill="1" applyBorder="1" applyAlignment="1">
      <alignment horizontal="center" wrapText="1"/>
      <protection/>
    </xf>
    <xf numFmtId="170" fontId="17" fillId="2" borderId="0" xfId="25" applyFont="1" applyAlignment="1">
      <alignment wrapText="1"/>
      <protection/>
    </xf>
    <xf numFmtId="170" fontId="17" fillId="2" borderId="0" xfId="25" applyFont="1" applyFill="1" applyAlignment="1">
      <alignment wrapText="1"/>
      <protection/>
    </xf>
    <xf numFmtId="170" fontId="18" fillId="4" borderId="4" xfId="25" applyFont="1" applyFill="1" applyBorder="1" applyAlignment="1">
      <alignment horizontal="center" wrapText="1"/>
      <protection/>
    </xf>
    <xf numFmtId="170" fontId="17" fillId="2" borderId="4" xfId="25" applyFont="1" applyFill="1" applyBorder="1" applyAlignment="1">
      <alignment horizontal="center" wrapText="1"/>
      <protection/>
    </xf>
    <xf numFmtId="170" fontId="17" fillId="3" borderId="4" xfId="25" applyFont="1" applyFill="1" applyBorder="1" applyAlignment="1">
      <alignment horizontal="center" wrapText="1"/>
      <protection/>
    </xf>
    <xf numFmtId="170" fontId="20" fillId="2" borderId="0" xfId="25" applyFont="1" applyAlignment="1">
      <alignment horizontal="right"/>
      <protection/>
    </xf>
    <xf numFmtId="170" fontId="20" fillId="2" borderId="0" xfId="25" applyFont="1" applyFill="1" applyAlignment="1">
      <alignment horizontal="right"/>
      <protection/>
    </xf>
    <xf numFmtId="170" fontId="21" fillId="2" borderId="0" xfId="25" applyFont="1" applyFill="1" applyAlignment="1">
      <alignment horizontal="right"/>
      <protection/>
    </xf>
    <xf numFmtId="170" fontId="21" fillId="3" borderId="0" xfId="25" applyFont="1" applyFill="1" applyAlignment="1">
      <alignment horizontal="right"/>
      <protection/>
    </xf>
    <xf numFmtId="170" fontId="20" fillId="3" borderId="0" xfId="25" applyFont="1" applyFill="1" applyAlignment="1">
      <alignment horizontal="right"/>
      <protection/>
    </xf>
    <xf numFmtId="170" fontId="13" fillId="2" borderId="0" xfId="25" applyFont="1">
      <alignment/>
      <protection/>
    </xf>
    <xf numFmtId="170" fontId="13" fillId="2" borderId="0" xfId="25" applyFont="1" applyFill="1">
      <alignment/>
      <protection/>
    </xf>
    <xf numFmtId="38" fontId="13" fillId="2" borderId="0" xfId="18" applyNumberFormat="1" applyFont="1" applyFill="1" applyAlignment="1">
      <alignment/>
    </xf>
    <xf numFmtId="170" fontId="13" fillId="3" borderId="0" xfId="25" applyFont="1" applyFill="1">
      <alignment/>
      <protection/>
    </xf>
    <xf numFmtId="170" fontId="10" fillId="2" borderId="0" xfId="26" applyFont="1">
      <alignment/>
      <protection/>
    </xf>
    <xf numFmtId="170" fontId="12" fillId="2" borderId="0" xfId="26" applyFont="1">
      <alignment/>
      <protection/>
    </xf>
    <xf numFmtId="170" fontId="10" fillId="2" borderId="0" xfId="26">
      <alignment/>
      <protection/>
    </xf>
    <xf numFmtId="38" fontId="10" fillId="2" borderId="0" xfId="19" applyNumberFormat="1" applyAlignment="1">
      <alignment/>
    </xf>
    <xf numFmtId="170" fontId="10" fillId="2" borderId="0" xfId="26" applyFill="1">
      <alignment/>
      <protection/>
    </xf>
    <xf numFmtId="170" fontId="11" fillId="2" borderId="0" xfId="26" applyFont="1">
      <alignment/>
      <protection/>
    </xf>
    <xf numFmtId="170" fontId="10" fillId="2" borderId="0" xfId="26" applyAlignment="1">
      <alignment horizontal="left"/>
      <protection/>
    </xf>
    <xf numFmtId="170" fontId="10" fillId="2" borderId="0" xfId="26" applyFill="1" applyAlignment="1">
      <alignment horizontal="left"/>
      <protection/>
    </xf>
    <xf numFmtId="38" fontId="10" fillId="2" borderId="0" xfId="19" applyNumberFormat="1" applyAlignment="1">
      <alignment horizontal="left"/>
    </xf>
    <xf numFmtId="38" fontId="10" fillId="2" borderId="0" xfId="19" applyNumberFormat="1" applyFill="1" applyAlignment="1">
      <alignment horizontal="left"/>
    </xf>
    <xf numFmtId="170" fontId="23" fillId="2" borderId="0" xfId="26" applyFont="1" applyAlignment="1">
      <alignment horizontal="left"/>
      <protection/>
    </xf>
    <xf numFmtId="170" fontId="12" fillId="2" borderId="0" xfId="26" applyFont="1" applyAlignment="1">
      <alignment horizontal="right"/>
      <protection/>
    </xf>
    <xf numFmtId="170" fontId="12" fillId="2" borderId="0" xfId="26" applyFont="1" applyAlignment="1">
      <alignment horizontal="right" wrapText="1"/>
      <protection/>
    </xf>
    <xf numFmtId="170" fontId="18" fillId="4" borderId="2" xfId="26" applyFont="1" applyFill="1" applyBorder="1" applyAlignment="1">
      <alignment horizontal="center" wrapText="1"/>
      <protection/>
    </xf>
    <xf numFmtId="170" fontId="10" fillId="2" borderId="0" xfId="26" applyAlignment="1">
      <alignment wrapText="1"/>
      <protection/>
    </xf>
    <xf numFmtId="170" fontId="10" fillId="2" borderId="0" xfId="26" applyFill="1" applyAlignment="1">
      <alignment wrapText="1"/>
      <protection/>
    </xf>
    <xf numFmtId="170" fontId="24" fillId="2" borderId="0" xfId="26" applyFont="1" applyAlignment="1">
      <alignment horizontal="right"/>
      <protection/>
    </xf>
    <xf numFmtId="170" fontId="25" fillId="2" borderId="0" xfId="26" applyFont="1" applyAlignment="1">
      <alignment horizontal="right"/>
      <protection/>
    </xf>
    <xf numFmtId="170" fontId="22" fillId="2" borderId="0" xfId="26" applyFont="1" applyAlignment="1">
      <alignment horizontal="right"/>
      <protection/>
    </xf>
    <xf numFmtId="170" fontId="14" fillId="2" borderId="0" xfId="26" applyFont="1">
      <alignment/>
      <protection/>
    </xf>
    <xf numFmtId="170" fontId="17" fillId="2" borderId="0" xfId="26" applyFont="1">
      <alignment/>
      <protection/>
    </xf>
    <xf numFmtId="170" fontId="13" fillId="2" borderId="0" xfId="26" applyFont="1">
      <alignment/>
      <protection/>
    </xf>
    <xf numFmtId="170" fontId="17" fillId="2" borderId="0" xfId="26" applyFont="1" applyAlignment="1">
      <alignment/>
      <protection/>
    </xf>
    <xf numFmtId="38" fontId="17" fillId="2" borderId="0" xfId="19" applyNumberFormat="1" applyFont="1" applyAlignment="1">
      <alignment/>
    </xf>
    <xf numFmtId="170" fontId="17" fillId="2" borderId="0" xfId="26" applyFont="1" applyFill="1">
      <alignment/>
      <protection/>
    </xf>
    <xf numFmtId="38" fontId="17" fillId="2" borderId="0" xfId="19" applyNumberFormat="1" applyFont="1" applyFill="1" applyAlignment="1">
      <alignment horizontal="right"/>
    </xf>
    <xf numFmtId="38" fontId="10" fillId="2" borderId="0" xfId="19" applyNumberFormat="1" applyFill="1" applyAlignment="1">
      <alignment horizontal="right"/>
    </xf>
    <xf numFmtId="38" fontId="10" fillId="2" borderId="0" xfId="19" applyNumberFormat="1" applyFill="1" applyAlignment="1">
      <alignment/>
    </xf>
    <xf numFmtId="170" fontId="10" fillId="2" borderId="0" xfId="24" applyFont="1">
      <alignment/>
      <protection/>
    </xf>
    <xf numFmtId="170" fontId="12" fillId="2" borderId="0" xfId="24" applyFont="1">
      <alignment/>
      <protection/>
    </xf>
    <xf numFmtId="170" fontId="10" fillId="2" borderId="0" xfId="24">
      <alignment/>
      <protection/>
    </xf>
    <xf numFmtId="38" fontId="10" fillId="2" borderId="0" xfId="17" applyNumberFormat="1" applyAlignment="1">
      <alignment/>
    </xf>
    <xf numFmtId="170" fontId="11" fillId="2" borderId="0" xfId="24" applyFont="1">
      <alignment/>
      <protection/>
    </xf>
    <xf numFmtId="174" fontId="10" fillId="2" borderId="0" xfId="24" applyNumberFormat="1">
      <alignment/>
      <protection/>
    </xf>
    <xf numFmtId="38" fontId="11" fillId="2" borderId="0" xfId="17" applyNumberFormat="1" applyFont="1" applyAlignment="1">
      <alignment/>
    </xf>
    <xf numFmtId="170" fontId="10" fillId="2" borderId="0" xfId="24" applyAlignment="1">
      <alignment horizontal="left"/>
      <protection/>
    </xf>
    <xf numFmtId="170" fontId="23" fillId="2" borderId="0" xfId="24" applyFont="1" applyAlignment="1">
      <alignment horizontal="left"/>
      <protection/>
    </xf>
    <xf numFmtId="170" fontId="12" fillId="2" borderId="0" xfId="24" applyFont="1" applyAlignment="1">
      <alignment horizontal="right" wrapText="1"/>
      <protection/>
    </xf>
    <xf numFmtId="170" fontId="18" fillId="4" borderId="2" xfId="24" applyFont="1" applyFill="1" applyBorder="1" applyAlignment="1">
      <alignment horizontal="center" wrapText="1"/>
      <protection/>
    </xf>
    <xf numFmtId="170" fontId="10" fillId="2" borderId="0" xfId="24" applyAlignment="1">
      <alignment wrapText="1"/>
      <protection/>
    </xf>
    <xf numFmtId="170" fontId="26" fillId="2" borderId="0" xfId="24" applyFont="1">
      <alignment/>
      <protection/>
    </xf>
    <xf numFmtId="170" fontId="27" fillId="2" borderId="0" xfId="24" applyFont="1">
      <alignment/>
      <protection/>
    </xf>
    <xf numFmtId="38" fontId="26" fillId="2" borderId="0" xfId="17" applyNumberFormat="1" applyFont="1" applyAlignment="1">
      <alignment/>
    </xf>
    <xf numFmtId="176" fontId="10" fillId="2" borderId="0" xfId="24" applyNumberFormat="1">
      <alignment/>
      <protection/>
    </xf>
    <xf numFmtId="0" fontId="0" fillId="0" borderId="0" xfId="0" applyFill="1" applyAlignment="1">
      <alignment/>
    </xf>
    <xf numFmtId="43" fontId="0" fillId="0" borderId="0" xfId="15" applyFill="1" applyAlignment="1">
      <alignment/>
    </xf>
    <xf numFmtId="180" fontId="0" fillId="0" borderId="0" xfId="15" applyNumberFormat="1" applyFill="1" applyAlignment="1">
      <alignment/>
    </xf>
    <xf numFmtId="0" fontId="2" fillId="0" borderId="5" xfId="0" applyFont="1" applyFill="1" applyBorder="1" applyAlignment="1">
      <alignment/>
    </xf>
    <xf numFmtId="43" fontId="2" fillId="0" borderId="5" xfId="15" applyFont="1" applyFill="1" applyBorder="1" applyAlignment="1">
      <alignment/>
    </xf>
    <xf numFmtId="180" fontId="2" fillId="0" borderId="5" xfId="15" applyNumberFormat="1" applyFont="1" applyFill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0" xfId="15" applyFont="1" applyFill="1" applyBorder="1" applyAlignment="1">
      <alignment/>
    </xf>
    <xf numFmtId="180" fontId="0" fillId="0" borderId="0" xfId="15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170" fontId="28" fillId="2" borderId="0" xfId="25" applyFont="1">
      <alignment/>
      <protection/>
    </xf>
    <xf numFmtId="170" fontId="29" fillId="2" borderId="0" xfId="25" applyFont="1" applyAlignment="1">
      <alignment horizontal="left"/>
      <protection/>
    </xf>
    <xf numFmtId="170" fontId="30" fillId="2" borderId="0" xfId="25" applyFont="1">
      <alignment/>
      <protection/>
    </xf>
    <xf numFmtId="170" fontId="30" fillId="2" borderId="0" xfId="25" applyFont="1" applyFill="1" applyAlignment="1">
      <alignment horizontal="left"/>
      <protection/>
    </xf>
    <xf numFmtId="38" fontId="30" fillId="2" borderId="0" xfId="18" applyNumberFormat="1" applyFont="1" applyFill="1" applyAlignment="1">
      <alignment horizontal="left"/>
    </xf>
    <xf numFmtId="170" fontId="30" fillId="3" borderId="0" xfId="25" applyFont="1" applyFill="1" applyAlignment="1">
      <alignment horizontal="left"/>
      <protection/>
    </xf>
    <xf numFmtId="170" fontId="30" fillId="2" borderId="0" xfId="25" applyFont="1" applyAlignment="1">
      <alignment horizontal="left"/>
      <protection/>
    </xf>
    <xf numFmtId="170" fontId="28" fillId="2" borderId="0" xfId="26" applyFont="1">
      <alignment/>
      <protection/>
    </xf>
    <xf numFmtId="170" fontId="30" fillId="2" borderId="0" xfId="26" applyFont="1" applyAlignment="1">
      <alignment horizontal="left"/>
      <protection/>
    </xf>
    <xf numFmtId="170" fontId="29" fillId="2" borderId="0" xfId="26" applyFont="1" applyAlignment="1">
      <alignment horizontal="left"/>
      <protection/>
    </xf>
    <xf numFmtId="170" fontId="30" fillId="2" borderId="0" xfId="26" applyFont="1">
      <alignment/>
      <protection/>
    </xf>
    <xf numFmtId="38" fontId="30" fillId="2" borderId="0" xfId="19" applyNumberFormat="1" applyFont="1" applyAlignment="1">
      <alignment horizontal="left"/>
    </xf>
    <xf numFmtId="170" fontId="30" fillId="2" borderId="0" xfId="26" applyFont="1" applyFill="1" applyAlignment="1">
      <alignment horizontal="left"/>
      <protection/>
    </xf>
    <xf numFmtId="38" fontId="30" fillId="2" borderId="0" xfId="19" applyNumberFormat="1" applyFont="1" applyFill="1" applyAlignment="1">
      <alignment horizontal="left"/>
    </xf>
    <xf numFmtId="170" fontId="28" fillId="2" borderId="0" xfId="24" applyFont="1">
      <alignment/>
      <protection/>
    </xf>
    <xf numFmtId="170" fontId="30" fillId="2" borderId="0" xfId="24" applyFont="1" applyAlignment="1">
      <alignment horizontal="left"/>
      <protection/>
    </xf>
    <xf numFmtId="170" fontId="29" fillId="2" borderId="0" xfId="24" applyFont="1" applyAlignment="1">
      <alignment horizontal="left"/>
      <protection/>
    </xf>
    <xf numFmtId="170" fontId="30" fillId="2" borderId="0" xfId="24" applyFont="1">
      <alignment/>
      <protection/>
    </xf>
    <xf numFmtId="38" fontId="30" fillId="2" borderId="0" xfId="17" applyNumberFormat="1" applyFont="1" applyAlignment="1">
      <alignment horizontal="left"/>
    </xf>
    <xf numFmtId="38" fontId="30" fillId="2" borderId="0" xfId="17" applyNumberFormat="1" applyFont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43" fontId="31" fillId="0" borderId="0" xfId="15" applyFont="1" applyFill="1" applyAlignment="1">
      <alignment/>
    </xf>
    <xf numFmtId="180" fontId="31" fillId="0" borderId="0" xfId="15" applyNumberFormat="1" applyFont="1" applyFill="1" applyAlignment="1">
      <alignment/>
    </xf>
    <xf numFmtId="170" fontId="30" fillId="2" borderId="0" xfId="25" applyFont="1" applyFill="1">
      <alignment/>
      <protection/>
    </xf>
    <xf numFmtId="38" fontId="30" fillId="2" borderId="0" xfId="18" applyNumberFormat="1" applyFont="1" applyFill="1" applyAlignment="1">
      <alignment/>
    </xf>
    <xf numFmtId="170" fontId="30" fillId="3" borderId="0" xfId="25" applyFont="1" applyFill="1">
      <alignment/>
      <protection/>
    </xf>
    <xf numFmtId="170" fontId="32" fillId="2" borderId="0" xfId="25" applyFont="1" applyFill="1" applyAlignment="1">
      <alignment horizontal="right"/>
      <protection/>
    </xf>
    <xf numFmtId="0" fontId="33" fillId="0" borderId="0" xfId="0" applyFont="1" applyAlignment="1">
      <alignment/>
    </xf>
    <xf numFmtId="164" fontId="33" fillId="0" borderId="0" xfId="0" applyNumberFormat="1" applyFont="1" applyAlignment="1">
      <alignment/>
    </xf>
    <xf numFmtId="3" fontId="33" fillId="0" borderId="0" xfId="0" applyNumberFormat="1" applyFont="1" applyAlignment="1">
      <alignment/>
    </xf>
    <xf numFmtId="0" fontId="33" fillId="0" borderId="0" xfId="0" applyFont="1" applyAlignment="1" quotePrefix="1">
      <alignment/>
    </xf>
    <xf numFmtId="0" fontId="34" fillId="0" borderId="0" xfId="0" applyFont="1" applyAlignment="1">
      <alignment/>
    </xf>
  </cellXfs>
  <cellStyles count="14">
    <cellStyle name="Normal" xfId="0"/>
    <cellStyle name="Comma" xfId="15"/>
    <cellStyle name="Comma [0]" xfId="16"/>
    <cellStyle name="Comma_RDept_Acct by Dept" xfId="17"/>
    <cellStyle name="Comma_RDept_Acct by Per" xfId="18"/>
    <cellStyle name="Comma_RDept_Dept by Per" xfId="19"/>
    <cellStyle name="Currency" xfId="20"/>
    <cellStyle name="Currency [0]" xfId="21"/>
    <cellStyle name="Followed Hyperlink" xfId="22"/>
    <cellStyle name="Hyperlink" xfId="23"/>
    <cellStyle name="Normal_RDept_Acct by Dept" xfId="24"/>
    <cellStyle name="Normal_RDept_Acct by Per" xfId="25"/>
    <cellStyle name="Normal_RDept_Dept by Per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="75" zoomScaleNormal="75" workbookViewId="0" topLeftCell="A1">
      <pane xSplit="5" ySplit="13" topLeftCell="H14" activePane="bottomRight" state="frozen"/>
      <selection pane="topLeft" activeCell="B2" sqref="B2"/>
      <selection pane="topRight" activeCell="F2" sqref="F2"/>
      <selection pane="bottomLeft" activeCell="B9" sqref="B9"/>
      <selection pane="bottomRight" activeCell="I6" sqref="I6"/>
    </sheetView>
  </sheetViews>
  <sheetFormatPr defaultColWidth="9.140625" defaultRowHeight="12.75" outlineLevelRow="1"/>
  <cols>
    <col min="1" max="1" width="9.140625" style="0" hidden="1" customWidth="1"/>
    <col min="2" max="2" width="6.7109375" style="0" customWidth="1"/>
    <col min="3" max="3" width="1.421875" style="0" customWidth="1"/>
    <col min="4" max="4" width="10.57421875" style="0" customWidth="1"/>
    <col min="5" max="5" width="39.7109375" style="0" customWidth="1"/>
    <col min="6" max="6" width="1.57421875" style="0" customWidth="1"/>
    <col min="7" max="7" width="14.8515625" style="15" customWidth="1"/>
    <col min="8" max="8" width="14.00390625" style="15" customWidth="1"/>
    <col min="9" max="9" width="14.140625" style="15" customWidth="1"/>
    <col min="10" max="10" width="3.140625" style="7" customWidth="1"/>
    <col min="11" max="11" width="14.8515625" style="15" customWidth="1"/>
    <col min="12" max="12" width="16.140625" style="15" customWidth="1"/>
    <col min="13" max="13" width="16.28125" style="15" customWidth="1"/>
    <col min="14" max="14" width="15.8515625" style="15" customWidth="1"/>
  </cols>
  <sheetData>
    <row r="1" spans="1:14" ht="12.75" hidden="1">
      <c r="A1" t="s">
        <v>21</v>
      </c>
      <c r="D1" t="s">
        <v>14</v>
      </c>
      <c r="E1" t="s">
        <v>15</v>
      </c>
      <c r="G1" s="15" t="s">
        <v>22</v>
      </c>
      <c r="H1" s="15" t="s">
        <v>19</v>
      </c>
      <c r="I1" s="15" t="s">
        <v>16</v>
      </c>
      <c r="L1" s="15" t="s">
        <v>17</v>
      </c>
      <c r="M1" s="15" t="s">
        <v>18</v>
      </c>
      <c r="N1" s="15" t="s">
        <v>19</v>
      </c>
    </row>
    <row r="2" spans="4:14" s="151" customFormat="1" ht="25.5">
      <c r="D2" s="154" t="s">
        <v>476</v>
      </c>
      <c r="E2" s="155" t="s">
        <v>477</v>
      </c>
      <c r="G2" s="152"/>
      <c r="H2" s="152"/>
      <c r="I2" s="152"/>
      <c r="J2" s="153"/>
      <c r="K2" s="152"/>
      <c r="L2" s="152"/>
      <c r="M2" s="152"/>
      <c r="N2" s="152"/>
    </row>
    <row r="5" spans="5:14" ht="15.75">
      <c r="E5" s="4" t="s">
        <v>0</v>
      </c>
      <c r="F5" s="4"/>
      <c r="M5" s="19" t="s">
        <v>5</v>
      </c>
      <c r="N5" s="21" t="s">
        <v>192</v>
      </c>
    </row>
    <row r="6" spans="5:14" ht="15.75">
      <c r="E6" s="4" t="s">
        <v>1</v>
      </c>
      <c r="F6" s="1"/>
      <c r="M6" s="19" t="s">
        <v>6</v>
      </c>
      <c r="N6" s="21" t="s">
        <v>193</v>
      </c>
    </row>
    <row r="7" spans="13:14" ht="12.75">
      <c r="M7" s="19" t="s">
        <v>7</v>
      </c>
      <c r="N7" s="22">
        <f>NvsEndTime</f>
        <v>38331.37534722222</v>
      </c>
    </row>
    <row r="8" spans="5:8" ht="15.75">
      <c r="E8" s="10" t="s">
        <v>20</v>
      </c>
      <c r="F8" s="3"/>
      <c r="G8" s="11" t="s">
        <v>194</v>
      </c>
      <c r="H8" s="20" t="s">
        <v>195</v>
      </c>
    </row>
    <row r="9" spans="5:8" ht="15.75">
      <c r="E9" s="10" t="s">
        <v>2</v>
      </c>
      <c r="F9" s="3"/>
      <c r="G9" s="11" t="s">
        <v>196</v>
      </c>
      <c r="H9" s="20" t="s">
        <v>197</v>
      </c>
    </row>
    <row r="10" spans="5:7" ht="15.75">
      <c r="E10" s="10" t="s">
        <v>3</v>
      </c>
      <c r="F10" s="3"/>
      <c r="G10" s="20" t="s">
        <v>4</v>
      </c>
    </row>
    <row r="11" spans="5:7" ht="15.75">
      <c r="E11" s="10" t="s">
        <v>23</v>
      </c>
      <c r="F11" s="3"/>
      <c r="G11" s="20" t="s">
        <v>24</v>
      </c>
    </row>
    <row r="12" spans="5:14" ht="15.75">
      <c r="E12" s="10"/>
      <c r="F12" s="3"/>
      <c r="G12" s="23"/>
      <c r="H12" s="23"/>
      <c r="I12" s="23"/>
      <c r="K12" s="23"/>
      <c r="L12" s="23"/>
      <c r="M12" s="23"/>
      <c r="N12" s="23"/>
    </row>
    <row r="13" spans="4:14" s="2" customFormat="1" ht="46.5" customHeight="1">
      <c r="D13" s="12" t="s">
        <v>8</v>
      </c>
      <c r="E13" s="12" t="s">
        <v>9</v>
      </c>
      <c r="F13" s="5"/>
      <c r="G13" s="16" t="s">
        <v>30</v>
      </c>
      <c r="H13" s="16" t="s">
        <v>31</v>
      </c>
      <c r="I13" s="16" t="s">
        <v>32</v>
      </c>
      <c r="J13" s="8"/>
      <c r="K13" s="16" t="s">
        <v>10</v>
      </c>
      <c r="L13" s="16" t="s">
        <v>11</v>
      </c>
      <c r="M13" s="16" t="s">
        <v>12</v>
      </c>
      <c r="N13" s="16" t="s">
        <v>13</v>
      </c>
    </row>
    <row r="14" spans="2:14" ht="12.75">
      <c r="B14" s="6"/>
      <c r="C14" s="6"/>
      <c r="D14" s="6"/>
      <c r="E14" s="6"/>
      <c r="F14" s="6"/>
      <c r="G14" s="17"/>
      <c r="H14" s="17"/>
      <c r="I14" s="17"/>
      <c r="J14" s="9"/>
      <c r="K14" s="17"/>
      <c r="L14" s="17"/>
      <c r="M14" s="17"/>
      <c r="N14" s="17"/>
    </row>
    <row r="16" spans="1:14" ht="12.75" outlineLevel="1">
      <c r="A16" t="s">
        <v>33</v>
      </c>
      <c r="D16" t="s">
        <v>86</v>
      </c>
      <c r="E16" t="s">
        <v>87</v>
      </c>
      <c r="G16" s="15">
        <v>4655033</v>
      </c>
      <c r="H16" s="15">
        <f aca="true" t="shared" si="0" ref="H16:H29">I16-G16</f>
        <v>0</v>
      </c>
      <c r="I16" s="15">
        <v>4655033</v>
      </c>
      <c r="L16" s="15">
        <v>0</v>
      </c>
      <c r="M16" s="15">
        <v>1557301.87</v>
      </c>
      <c r="N16" s="15">
        <f aca="true" t="shared" si="1" ref="N16:N29">I16-L16-M16</f>
        <v>3097731.13</v>
      </c>
    </row>
    <row r="17" spans="1:14" ht="12.75" outlineLevel="1">
      <c r="A17" t="s">
        <v>34</v>
      </c>
      <c r="D17" t="s">
        <v>88</v>
      </c>
      <c r="E17" t="s">
        <v>89</v>
      </c>
      <c r="G17" s="15">
        <v>1444836</v>
      </c>
      <c r="H17" s="15">
        <f t="shared" si="0"/>
        <v>0</v>
      </c>
      <c r="I17" s="15">
        <v>1444836</v>
      </c>
      <c r="L17" s="15">
        <v>0</v>
      </c>
      <c r="M17" s="15">
        <v>368652.13</v>
      </c>
      <c r="N17" s="15">
        <f t="shared" si="1"/>
        <v>1076183.87</v>
      </c>
    </row>
    <row r="18" spans="1:14" ht="12.75" outlineLevel="1">
      <c r="A18" t="s">
        <v>35</v>
      </c>
      <c r="D18" t="s">
        <v>90</v>
      </c>
      <c r="E18" t="s">
        <v>91</v>
      </c>
      <c r="G18" s="15">
        <v>0</v>
      </c>
      <c r="H18" s="15">
        <f t="shared" si="0"/>
        <v>0</v>
      </c>
      <c r="I18" s="15">
        <v>0</v>
      </c>
      <c r="L18" s="15">
        <v>0</v>
      </c>
      <c r="M18" s="15">
        <v>2800</v>
      </c>
      <c r="N18" s="15">
        <f t="shared" si="1"/>
        <v>-2800</v>
      </c>
    </row>
    <row r="19" spans="1:14" ht="12.75" outlineLevel="1">
      <c r="A19" t="s">
        <v>36</v>
      </c>
      <c r="D19" t="s">
        <v>92</v>
      </c>
      <c r="E19" t="s">
        <v>93</v>
      </c>
      <c r="G19" s="15">
        <v>651384</v>
      </c>
      <c r="H19" s="15">
        <f t="shared" si="0"/>
        <v>0</v>
      </c>
      <c r="I19" s="15">
        <v>651384</v>
      </c>
      <c r="L19" s="15">
        <v>0</v>
      </c>
      <c r="M19" s="15">
        <v>185456.2</v>
      </c>
      <c r="N19" s="15">
        <f t="shared" si="1"/>
        <v>465927.8</v>
      </c>
    </row>
    <row r="20" spans="1:14" ht="12.75" outlineLevel="1">
      <c r="A20" t="s">
        <v>37</v>
      </c>
      <c r="D20" t="s">
        <v>94</v>
      </c>
      <c r="E20" t="s">
        <v>95</v>
      </c>
      <c r="G20" s="15">
        <v>0</v>
      </c>
      <c r="H20" s="15">
        <f t="shared" si="0"/>
        <v>0</v>
      </c>
      <c r="I20" s="15">
        <v>0</v>
      </c>
      <c r="L20" s="15">
        <v>0</v>
      </c>
      <c r="M20" s="15">
        <v>20018.68</v>
      </c>
      <c r="N20" s="15">
        <f t="shared" si="1"/>
        <v>-20018.68</v>
      </c>
    </row>
    <row r="21" spans="1:14" ht="12.75" outlineLevel="1">
      <c r="A21" t="s">
        <v>38</v>
      </c>
      <c r="D21" t="s">
        <v>96</v>
      </c>
      <c r="E21" t="s">
        <v>97</v>
      </c>
      <c r="G21" s="15">
        <v>217156</v>
      </c>
      <c r="H21" s="15">
        <f t="shared" si="0"/>
        <v>0</v>
      </c>
      <c r="I21" s="15">
        <v>217156</v>
      </c>
      <c r="L21" s="15">
        <v>0</v>
      </c>
      <c r="M21" s="15">
        <v>71343</v>
      </c>
      <c r="N21" s="15">
        <f t="shared" si="1"/>
        <v>145813</v>
      </c>
    </row>
    <row r="22" spans="1:14" ht="12.75" outlineLevel="1">
      <c r="A22" t="s">
        <v>39</v>
      </c>
      <c r="D22" t="s">
        <v>98</v>
      </c>
      <c r="E22" t="s">
        <v>99</v>
      </c>
      <c r="G22" s="15">
        <v>925435</v>
      </c>
      <c r="H22" s="15">
        <f t="shared" si="0"/>
        <v>0</v>
      </c>
      <c r="I22" s="15">
        <v>925435</v>
      </c>
      <c r="L22" s="15">
        <v>0</v>
      </c>
      <c r="M22" s="15">
        <v>285289.16</v>
      </c>
      <c r="N22" s="15">
        <f t="shared" si="1"/>
        <v>640145.8400000001</v>
      </c>
    </row>
    <row r="23" spans="1:14" ht="12.75" outlineLevel="1">
      <c r="A23" t="s">
        <v>40</v>
      </c>
      <c r="D23" t="s">
        <v>100</v>
      </c>
      <c r="E23" t="s">
        <v>101</v>
      </c>
      <c r="G23" s="15">
        <v>0</v>
      </c>
      <c r="H23" s="15">
        <f t="shared" si="0"/>
        <v>0</v>
      </c>
      <c r="I23" s="15">
        <v>0</v>
      </c>
      <c r="L23" s="15">
        <v>0</v>
      </c>
      <c r="M23" s="15">
        <v>8692.86</v>
      </c>
      <c r="N23" s="15">
        <f t="shared" si="1"/>
        <v>-8692.86</v>
      </c>
    </row>
    <row r="24" spans="1:14" ht="12.75" outlineLevel="1">
      <c r="A24" t="s">
        <v>41</v>
      </c>
      <c r="D24" t="s">
        <v>102</v>
      </c>
      <c r="E24" t="s">
        <v>103</v>
      </c>
      <c r="G24" s="15">
        <v>44000</v>
      </c>
      <c r="H24" s="15">
        <f t="shared" si="0"/>
        <v>53800</v>
      </c>
      <c r="I24" s="15">
        <v>97800</v>
      </c>
      <c r="L24" s="15">
        <v>0</v>
      </c>
      <c r="M24" s="15">
        <v>13702.78</v>
      </c>
      <c r="N24" s="15">
        <f t="shared" si="1"/>
        <v>84097.22</v>
      </c>
    </row>
    <row r="25" spans="1:14" ht="12.75" outlineLevel="1">
      <c r="A25" t="s">
        <v>42</v>
      </c>
      <c r="D25" t="s">
        <v>104</v>
      </c>
      <c r="E25" t="s">
        <v>105</v>
      </c>
      <c r="G25" s="15">
        <v>0</v>
      </c>
      <c r="H25" s="15">
        <f t="shared" si="0"/>
        <v>0</v>
      </c>
      <c r="I25" s="15">
        <v>0</v>
      </c>
      <c r="L25" s="15">
        <v>0</v>
      </c>
      <c r="M25" s="15">
        <v>14072.33</v>
      </c>
      <c r="N25" s="15">
        <f t="shared" si="1"/>
        <v>-14072.33</v>
      </c>
    </row>
    <row r="26" spans="1:14" ht="12.75" outlineLevel="1">
      <c r="A26" t="s">
        <v>43</v>
      </c>
      <c r="D26" t="s">
        <v>106</v>
      </c>
      <c r="E26" t="s">
        <v>107</v>
      </c>
      <c r="G26" s="15">
        <v>95402</v>
      </c>
      <c r="H26" s="15">
        <f t="shared" si="0"/>
        <v>0</v>
      </c>
      <c r="I26" s="15">
        <v>95402</v>
      </c>
      <c r="L26" s="15">
        <v>0</v>
      </c>
      <c r="M26" s="15">
        <v>23039.49</v>
      </c>
      <c r="N26" s="15">
        <f t="shared" si="1"/>
        <v>72362.51</v>
      </c>
    </row>
    <row r="27" spans="1:14" ht="12.75" outlineLevel="1">
      <c r="A27" t="s">
        <v>44</v>
      </c>
      <c r="D27" t="s">
        <v>108</v>
      </c>
      <c r="E27" t="s">
        <v>109</v>
      </c>
      <c r="G27" s="15">
        <v>0</v>
      </c>
      <c r="H27" s="15">
        <f t="shared" si="0"/>
        <v>0</v>
      </c>
      <c r="I27" s="15">
        <v>0</v>
      </c>
      <c r="L27" s="15">
        <v>0</v>
      </c>
      <c r="M27" s="15">
        <v>15735.83</v>
      </c>
      <c r="N27" s="15">
        <f t="shared" si="1"/>
        <v>-15735.83</v>
      </c>
    </row>
    <row r="28" spans="1:14" ht="12.75" outlineLevel="1">
      <c r="A28" t="s">
        <v>45</v>
      </c>
      <c r="D28" t="s">
        <v>110</v>
      </c>
      <c r="E28" t="s">
        <v>111</v>
      </c>
      <c r="G28" s="15">
        <v>0</v>
      </c>
      <c r="H28" s="15">
        <f t="shared" si="0"/>
        <v>0</v>
      </c>
      <c r="I28" s="15">
        <v>0</v>
      </c>
      <c r="L28" s="15">
        <v>0</v>
      </c>
      <c r="M28" s="15">
        <v>1512</v>
      </c>
      <c r="N28" s="15">
        <f t="shared" si="1"/>
        <v>-1512</v>
      </c>
    </row>
    <row r="29" spans="1:14" ht="12.75" outlineLevel="1">
      <c r="A29" t="s">
        <v>46</v>
      </c>
      <c r="D29" t="s">
        <v>112</v>
      </c>
      <c r="E29" t="s">
        <v>113</v>
      </c>
      <c r="G29" s="15">
        <v>0</v>
      </c>
      <c r="H29" s="15">
        <f t="shared" si="0"/>
        <v>0</v>
      </c>
      <c r="I29" s="15">
        <v>0</v>
      </c>
      <c r="L29" s="15">
        <v>0</v>
      </c>
      <c r="M29" s="15">
        <v>507.32</v>
      </c>
      <c r="N29" s="15">
        <f t="shared" si="1"/>
        <v>-507.32</v>
      </c>
    </row>
    <row r="30" spans="1:14" s="10" customFormat="1" ht="15.75">
      <c r="A30" s="10" t="s">
        <v>27</v>
      </c>
      <c r="B30" s="13"/>
      <c r="C30" s="13"/>
      <c r="D30" s="13"/>
      <c r="E30" s="13" t="s">
        <v>26</v>
      </c>
      <c r="F30" s="13"/>
      <c r="G30" s="18">
        <v>8033246</v>
      </c>
      <c r="H30" s="18">
        <f>I30-G30</f>
        <v>53800</v>
      </c>
      <c r="I30" s="18">
        <v>8087046</v>
      </c>
      <c r="J30" s="14"/>
      <c r="K30" s="18"/>
      <c r="L30" s="18">
        <v>0</v>
      </c>
      <c r="M30" s="18">
        <v>2568123.65</v>
      </c>
      <c r="N30" s="18">
        <f>I30-L30-M30</f>
        <v>5518922.35</v>
      </c>
    </row>
    <row r="34" spans="1:14" ht="12.75" outlineLevel="1">
      <c r="A34" t="s">
        <v>47</v>
      </c>
      <c r="D34" t="s">
        <v>114</v>
      </c>
      <c r="E34" t="s">
        <v>115</v>
      </c>
      <c r="G34" s="15">
        <v>0</v>
      </c>
      <c r="H34" s="15">
        <f aca="true" t="shared" si="2" ref="H34:H72">I34-G34</f>
        <v>0</v>
      </c>
      <c r="I34" s="15">
        <v>0</v>
      </c>
      <c r="L34" s="15">
        <v>0</v>
      </c>
      <c r="M34" s="15">
        <v>9672.5</v>
      </c>
      <c r="N34" s="15">
        <f aca="true" t="shared" si="3" ref="N34:N72">I34-L34-M34</f>
        <v>-9672.5</v>
      </c>
    </row>
    <row r="35" spans="1:14" ht="12.75" outlineLevel="1">
      <c r="A35" t="s">
        <v>48</v>
      </c>
      <c r="D35" t="s">
        <v>116</v>
      </c>
      <c r="E35" t="s">
        <v>117</v>
      </c>
      <c r="G35" s="15">
        <v>0</v>
      </c>
      <c r="H35" s="15">
        <f t="shared" si="2"/>
        <v>0</v>
      </c>
      <c r="I35" s="15">
        <v>0</v>
      </c>
      <c r="L35" s="15">
        <v>0</v>
      </c>
      <c r="M35" s="15">
        <v>1238.15</v>
      </c>
      <c r="N35" s="15">
        <f t="shared" si="3"/>
        <v>-1238.15</v>
      </c>
    </row>
    <row r="36" spans="1:14" ht="12.75" outlineLevel="1">
      <c r="A36" t="s">
        <v>49</v>
      </c>
      <c r="D36" t="s">
        <v>118</v>
      </c>
      <c r="E36" t="s">
        <v>119</v>
      </c>
      <c r="G36" s="15">
        <v>0</v>
      </c>
      <c r="H36" s="15">
        <f t="shared" si="2"/>
        <v>0</v>
      </c>
      <c r="I36" s="15">
        <v>0</v>
      </c>
      <c r="L36" s="15">
        <v>0</v>
      </c>
      <c r="M36" s="15">
        <v>827.56</v>
      </c>
      <c r="N36" s="15">
        <f t="shared" si="3"/>
        <v>-827.56</v>
      </c>
    </row>
    <row r="37" spans="1:14" ht="12.75" outlineLevel="1">
      <c r="A37" t="s">
        <v>50</v>
      </c>
      <c r="D37" t="s">
        <v>120</v>
      </c>
      <c r="E37" t="s">
        <v>121</v>
      </c>
      <c r="G37" s="15">
        <v>0</v>
      </c>
      <c r="H37" s="15">
        <f t="shared" si="2"/>
        <v>0</v>
      </c>
      <c r="I37" s="15">
        <v>0</v>
      </c>
      <c r="L37" s="15">
        <v>0</v>
      </c>
      <c r="M37" s="15">
        <v>1515.67</v>
      </c>
      <c r="N37" s="15">
        <f t="shared" si="3"/>
        <v>-1515.67</v>
      </c>
    </row>
    <row r="38" spans="1:14" ht="12.75" outlineLevel="1">
      <c r="A38" t="s">
        <v>51</v>
      </c>
      <c r="D38" t="s">
        <v>122</v>
      </c>
      <c r="E38" t="s">
        <v>123</v>
      </c>
      <c r="G38" s="15">
        <v>0</v>
      </c>
      <c r="H38" s="15">
        <f t="shared" si="2"/>
        <v>0</v>
      </c>
      <c r="I38" s="15">
        <v>0</v>
      </c>
      <c r="L38" s="15">
        <v>0</v>
      </c>
      <c r="M38" s="15">
        <v>6846</v>
      </c>
      <c r="N38" s="15">
        <f t="shared" si="3"/>
        <v>-6846</v>
      </c>
    </row>
    <row r="39" spans="1:14" ht="12.75" outlineLevel="1">
      <c r="A39" t="s">
        <v>52</v>
      </c>
      <c r="D39" t="s">
        <v>124</v>
      </c>
      <c r="E39" t="s">
        <v>125</v>
      </c>
      <c r="G39" s="15">
        <v>0</v>
      </c>
      <c r="H39" s="15">
        <f t="shared" si="2"/>
        <v>0</v>
      </c>
      <c r="I39" s="15">
        <v>0</v>
      </c>
      <c r="L39" s="15">
        <v>0</v>
      </c>
      <c r="M39" s="15">
        <v>-15</v>
      </c>
      <c r="N39" s="15">
        <f t="shared" si="3"/>
        <v>15</v>
      </c>
    </row>
    <row r="40" spans="1:14" ht="12.75" outlineLevel="1">
      <c r="A40" t="s">
        <v>53</v>
      </c>
      <c r="D40" t="s">
        <v>126</v>
      </c>
      <c r="E40" t="s">
        <v>127</v>
      </c>
      <c r="G40" s="15">
        <v>0</v>
      </c>
      <c r="H40" s="15">
        <f t="shared" si="2"/>
        <v>0</v>
      </c>
      <c r="I40" s="15">
        <v>0</v>
      </c>
      <c r="L40" s="15">
        <v>0</v>
      </c>
      <c r="M40" s="15">
        <v>87.61</v>
      </c>
      <c r="N40" s="15">
        <f t="shared" si="3"/>
        <v>-87.61</v>
      </c>
    </row>
    <row r="41" spans="1:14" ht="12.75" outlineLevel="1">
      <c r="A41" t="s">
        <v>54</v>
      </c>
      <c r="D41" t="s">
        <v>128</v>
      </c>
      <c r="E41" t="s">
        <v>129</v>
      </c>
      <c r="G41" s="15">
        <v>0</v>
      </c>
      <c r="H41" s="15">
        <f t="shared" si="2"/>
        <v>0</v>
      </c>
      <c r="I41" s="15">
        <v>0</v>
      </c>
      <c r="L41" s="15">
        <v>1115.62</v>
      </c>
      <c r="M41" s="15">
        <v>4005.83</v>
      </c>
      <c r="N41" s="15">
        <f t="shared" si="3"/>
        <v>-5121.45</v>
      </c>
    </row>
    <row r="42" spans="1:14" ht="12.75" outlineLevel="1">
      <c r="A42" t="s">
        <v>55</v>
      </c>
      <c r="D42" t="s">
        <v>130</v>
      </c>
      <c r="E42" t="s">
        <v>131</v>
      </c>
      <c r="G42" s="15">
        <v>0</v>
      </c>
      <c r="H42" s="15">
        <f t="shared" si="2"/>
        <v>0</v>
      </c>
      <c r="I42" s="15">
        <v>0</v>
      </c>
      <c r="L42" s="15">
        <v>389.99</v>
      </c>
      <c r="M42" s="15">
        <v>2295.38</v>
      </c>
      <c r="N42" s="15">
        <f t="shared" si="3"/>
        <v>-2685.37</v>
      </c>
    </row>
    <row r="43" spans="1:14" ht="12.75" outlineLevel="1">
      <c r="A43" t="s">
        <v>56</v>
      </c>
      <c r="D43" t="s">
        <v>132</v>
      </c>
      <c r="E43" t="s">
        <v>133</v>
      </c>
      <c r="G43" s="15">
        <v>0</v>
      </c>
      <c r="H43" s="15">
        <f t="shared" si="2"/>
        <v>0</v>
      </c>
      <c r="I43" s="15">
        <v>0</v>
      </c>
      <c r="L43" s="15">
        <v>5948.98</v>
      </c>
      <c r="M43" s="15">
        <v>1289.74</v>
      </c>
      <c r="N43" s="15">
        <f t="shared" si="3"/>
        <v>-7238.719999999999</v>
      </c>
    </row>
    <row r="44" spans="1:14" ht="12.75" outlineLevel="1">
      <c r="A44" t="s">
        <v>57</v>
      </c>
      <c r="D44" t="s">
        <v>134</v>
      </c>
      <c r="E44" t="s">
        <v>135</v>
      </c>
      <c r="G44" s="15">
        <v>0</v>
      </c>
      <c r="H44" s="15">
        <f t="shared" si="2"/>
        <v>0</v>
      </c>
      <c r="I44" s="15">
        <v>0</v>
      </c>
      <c r="L44" s="15">
        <v>1429.82</v>
      </c>
      <c r="M44" s="15">
        <v>15522.3</v>
      </c>
      <c r="N44" s="15">
        <f t="shared" si="3"/>
        <v>-16952.12</v>
      </c>
    </row>
    <row r="45" spans="1:14" ht="12.75" outlineLevel="1">
      <c r="A45" t="s">
        <v>58</v>
      </c>
      <c r="D45" t="s">
        <v>136</v>
      </c>
      <c r="E45" t="s">
        <v>137</v>
      </c>
      <c r="G45" s="15">
        <v>0</v>
      </c>
      <c r="H45" s="15">
        <f t="shared" si="2"/>
        <v>0</v>
      </c>
      <c r="I45" s="15">
        <v>0</v>
      </c>
      <c r="L45" s="15">
        <v>0</v>
      </c>
      <c r="M45" s="15">
        <v>2372.24</v>
      </c>
      <c r="N45" s="15">
        <f t="shared" si="3"/>
        <v>-2372.24</v>
      </c>
    </row>
    <row r="46" spans="1:14" ht="12.75" outlineLevel="1">
      <c r="A46" t="s">
        <v>59</v>
      </c>
      <c r="D46" t="s">
        <v>138</v>
      </c>
      <c r="E46" t="s">
        <v>139</v>
      </c>
      <c r="G46" s="15">
        <v>0</v>
      </c>
      <c r="H46" s="15">
        <f t="shared" si="2"/>
        <v>0</v>
      </c>
      <c r="I46" s="15">
        <v>0</v>
      </c>
      <c r="L46" s="15">
        <v>0</v>
      </c>
      <c r="M46" s="15">
        <v>5051.12</v>
      </c>
      <c r="N46" s="15">
        <f t="shared" si="3"/>
        <v>-5051.12</v>
      </c>
    </row>
    <row r="47" spans="1:14" ht="12.75" outlineLevel="1">
      <c r="A47" t="s">
        <v>60</v>
      </c>
      <c r="D47" t="s">
        <v>140</v>
      </c>
      <c r="E47" t="s">
        <v>141</v>
      </c>
      <c r="G47" s="15">
        <v>0</v>
      </c>
      <c r="H47" s="15">
        <f t="shared" si="2"/>
        <v>0</v>
      </c>
      <c r="I47" s="15">
        <v>0</v>
      </c>
      <c r="L47" s="15">
        <v>8509.07</v>
      </c>
      <c r="M47" s="15">
        <v>1669.86</v>
      </c>
      <c r="N47" s="15">
        <f t="shared" si="3"/>
        <v>-10178.93</v>
      </c>
    </row>
    <row r="48" spans="1:14" ht="12.75" outlineLevel="1">
      <c r="A48" t="s">
        <v>61</v>
      </c>
      <c r="D48" t="s">
        <v>142</v>
      </c>
      <c r="E48" t="s">
        <v>143</v>
      </c>
      <c r="G48" s="15">
        <v>0</v>
      </c>
      <c r="H48" s="15">
        <f t="shared" si="2"/>
        <v>0</v>
      </c>
      <c r="I48" s="15">
        <v>0</v>
      </c>
      <c r="L48" s="15">
        <v>232.08</v>
      </c>
      <c r="M48" s="15">
        <v>0</v>
      </c>
      <c r="N48" s="15">
        <f t="shared" si="3"/>
        <v>-232.08</v>
      </c>
    </row>
    <row r="49" spans="1:14" ht="12.75" outlineLevel="1">
      <c r="A49" t="s">
        <v>62</v>
      </c>
      <c r="D49" t="s">
        <v>144</v>
      </c>
      <c r="E49" t="s">
        <v>145</v>
      </c>
      <c r="G49" s="15">
        <v>978811</v>
      </c>
      <c r="H49" s="15">
        <f t="shared" si="2"/>
        <v>12971</v>
      </c>
      <c r="I49" s="15">
        <v>991782</v>
      </c>
      <c r="L49" s="15">
        <v>2972.76</v>
      </c>
      <c r="M49" s="15">
        <v>-2758.92</v>
      </c>
      <c r="N49" s="15">
        <f t="shared" si="3"/>
        <v>991568.16</v>
      </c>
    </row>
    <row r="50" spans="1:14" ht="12.75" outlineLevel="1">
      <c r="A50" t="s">
        <v>63</v>
      </c>
      <c r="D50" t="s">
        <v>146</v>
      </c>
      <c r="E50" t="s">
        <v>147</v>
      </c>
      <c r="G50" s="15">
        <v>0</v>
      </c>
      <c r="H50" s="15">
        <f t="shared" si="2"/>
        <v>0</v>
      </c>
      <c r="I50" s="15">
        <v>0</v>
      </c>
      <c r="L50" s="15">
        <v>1908.65</v>
      </c>
      <c r="M50" s="15">
        <v>3457.14</v>
      </c>
      <c r="N50" s="15">
        <f t="shared" si="3"/>
        <v>-5365.79</v>
      </c>
    </row>
    <row r="51" spans="1:14" ht="12.75" outlineLevel="1">
      <c r="A51" t="s">
        <v>64</v>
      </c>
      <c r="D51" t="s">
        <v>148</v>
      </c>
      <c r="E51" t="s">
        <v>149</v>
      </c>
      <c r="G51" s="15">
        <v>0</v>
      </c>
      <c r="H51" s="15">
        <f t="shared" si="2"/>
        <v>0</v>
      </c>
      <c r="I51" s="15">
        <v>0</v>
      </c>
      <c r="L51" s="15">
        <v>0</v>
      </c>
      <c r="M51" s="15">
        <v>279.75</v>
      </c>
      <c r="N51" s="15">
        <f t="shared" si="3"/>
        <v>-279.75</v>
      </c>
    </row>
    <row r="52" spans="1:14" ht="12.75" outlineLevel="1">
      <c r="A52" t="s">
        <v>65</v>
      </c>
      <c r="D52" t="s">
        <v>150</v>
      </c>
      <c r="E52" t="s">
        <v>151</v>
      </c>
      <c r="G52" s="15">
        <v>0</v>
      </c>
      <c r="H52" s="15">
        <f t="shared" si="2"/>
        <v>0</v>
      </c>
      <c r="I52" s="15">
        <v>0</v>
      </c>
      <c r="L52" s="15">
        <v>0</v>
      </c>
      <c r="M52" s="15">
        <v>55.23</v>
      </c>
      <c r="N52" s="15">
        <f t="shared" si="3"/>
        <v>-55.23</v>
      </c>
    </row>
    <row r="53" spans="1:14" ht="12.75" outlineLevel="1">
      <c r="A53" t="s">
        <v>66</v>
      </c>
      <c r="D53" t="s">
        <v>152</v>
      </c>
      <c r="E53" t="s">
        <v>153</v>
      </c>
      <c r="G53" s="15">
        <v>0</v>
      </c>
      <c r="H53" s="15">
        <f t="shared" si="2"/>
        <v>0</v>
      </c>
      <c r="I53" s="15">
        <v>0</v>
      </c>
      <c r="L53" s="15">
        <v>0</v>
      </c>
      <c r="M53" s="15">
        <v>11801.31</v>
      </c>
      <c r="N53" s="15">
        <f t="shared" si="3"/>
        <v>-11801.31</v>
      </c>
    </row>
    <row r="54" spans="1:14" ht="12.75" outlineLevel="1">
      <c r="A54" t="s">
        <v>67</v>
      </c>
      <c r="D54" t="s">
        <v>154</v>
      </c>
      <c r="E54" t="s">
        <v>155</v>
      </c>
      <c r="G54" s="15">
        <v>0</v>
      </c>
      <c r="H54" s="15">
        <f t="shared" si="2"/>
        <v>0</v>
      </c>
      <c r="I54" s="15">
        <v>0</v>
      </c>
      <c r="L54" s="15">
        <v>0</v>
      </c>
      <c r="M54" s="15">
        <v>1831.62</v>
      </c>
      <c r="N54" s="15">
        <f t="shared" si="3"/>
        <v>-1831.62</v>
      </c>
    </row>
    <row r="55" spans="1:14" ht="12.75" outlineLevel="1">
      <c r="A55" t="s">
        <v>68</v>
      </c>
      <c r="D55" t="s">
        <v>156</v>
      </c>
      <c r="E55" t="s">
        <v>157</v>
      </c>
      <c r="G55" s="15">
        <v>0</v>
      </c>
      <c r="H55" s="15">
        <f t="shared" si="2"/>
        <v>0</v>
      </c>
      <c r="I55" s="15">
        <v>0</v>
      </c>
      <c r="L55" s="15">
        <v>0</v>
      </c>
      <c r="M55" s="15">
        <v>16453.26</v>
      </c>
      <c r="N55" s="15">
        <f t="shared" si="3"/>
        <v>-16453.26</v>
      </c>
    </row>
    <row r="56" spans="1:14" ht="12.75" outlineLevel="1">
      <c r="A56" t="s">
        <v>69</v>
      </c>
      <c r="D56" t="s">
        <v>158</v>
      </c>
      <c r="E56" t="s">
        <v>159</v>
      </c>
      <c r="G56" s="15">
        <v>0</v>
      </c>
      <c r="H56" s="15">
        <f t="shared" si="2"/>
        <v>0</v>
      </c>
      <c r="I56" s="15">
        <v>0</v>
      </c>
      <c r="L56" s="15">
        <v>0</v>
      </c>
      <c r="M56" s="15">
        <v>20010.94</v>
      </c>
      <c r="N56" s="15">
        <f t="shared" si="3"/>
        <v>-20010.94</v>
      </c>
    </row>
    <row r="57" spans="1:14" ht="12.75" outlineLevel="1">
      <c r="A57" t="s">
        <v>70</v>
      </c>
      <c r="D57" t="s">
        <v>160</v>
      </c>
      <c r="E57" t="s">
        <v>161</v>
      </c>
      <c r="G57" s="15">
        <v>0</v>
      </c>
      <c r="H57" s="15">
        <f t="shared" si="2"/>
        <v>0</v>
      </c>
      <c r="I57" s="15">
        <v>0</v>
      </c>
      <c r="L57" s="15">
        <v>0</v>
      </c>
      <c r="M57" s="15">
        <v>1440.08</v>
      </c>
      <c r="N57" s="15">
        <f t="shared" si="3"/>
        <v>-1440.08</v>
      </c>
    </row>
    <row r="58" spans="1:14" ht="12.75" outlineLevel="1">
      <c r="A58" t="s">
        <v>71</v>
      </c>
      <c r="D58" t="s">
        <v>162</v>
      </c>
      <c r="E58" t="s">
        <v>163</v>
      </c>
      <c r="G58" s="15">
        <v>0</v>
      </c>
      <c r="H58" s="15">
        <f t="shared" si="2"/>
        <v>0</v>
      </c>
      <c r="I58" s="15">
        <v>0</v>
      </c>
      <c r="L58" s="15">
        <v>0</v>
      </c>
      <c r="M58" s="15">
        <v>141.33</v>
      </c>
      <c r="N58" s="15">
        <f t="shared" si="3"/>
        <v>-141.33</v>
      </c>
    </row>
    <row r="59" spans="1:14" ht="12.75" outlineLevel="1">
      <c r="A59" t="s">
        <v>72</v>
      </c>
      <c r="D59" t="s">
        <v>164</v>
      </c>
      <c r="E59" t="s">
        <v>165</v>
      </c>
      <c r="G59" s="15">
        <v>0</v>
      </c>
      <c r="H59" s="15">
        <f t="shared" si="2"/>
        <v>0</v>
      </c>
      <c r="I59" s="15">
        <v>0</v>
      </c>
      <c r="L59" s="15">
        <v>68885.96</v>
      </c>
      <c r="M59" s="15">
        <v>67958.39</v>
      </c>
      <c r="N59" s="15">
        <f t="shared" si="3"/>
        <v>-136844.35</v>
      </c>
    </row>
    <row r="60" spans="1:14" ht="12.75" outlineLevel="1">
      <c r="A60" t="s">
        <v>73</v>
      </c>
      <c r="D60" t="s">
        <v>166</v>
      </c>
      <c r="E60" t="s">
        <v>167</v>
      </c>
      <c r="G60" s="15">
        <v>0</v>
      </c>
      <c r="H60" s="15">
        <f t="shared" si="2"/>
        <v>0</v>
      </c>
      <c r="I60" s="15">
        <v>0</v>
      </c>
      <c r="L60" s="15">
        <v>2206</v>
      </c>
      <c r="M60" s="15">
        <v>1039.75</v>
      </c>
      <c r="N60" s="15">
        <f t="shared" si="3"/>
        <v>-3245.75</v>
      </c>
    </row>
    <row r="61" spans="1:14" ht="12.75" outlineLevel="1">
      <c r="A61" t="s">
        <v>74</v>
      </c>
      <c r="D61" t="s">
        <v>168</v>
      </c>
      <c r="E61" t="s">
        <v>169</v>
      </c>
      <c r="G61" s="15">
        <v>0</v>
      </c>
      <c r="H61" s="15">
        <f t="shared" si="2"/>
        <v>0</v>
      </c>
      <c r="I61" s="15">
        <v>0</v>
      </c>
      <c r="L61" s="15">
        <v>7500</v>
      </c>
      <c r="M61" s="15">
        <v>7475.31</v>
      </c>
      <c r="N61" s="15">
        <f t="shared" si="3"/>
        <v>-14975.310000000001</v>
      </c>
    </row>
    <row r="62" spans="1:14" ht="12.75" outlineLevel="1">
      <c r="A62" t="s">
        <v>75</v>
      </c>
      <c r="D62" t="s">
        <v>170</v>
      </c>
      <c r="E62" t="s">
        <v>171</v>
      </c>
      <c r="G62" s="15">
        <v>0</v>
      </c>
      <c r="H62" s="15">
        <f t="shared" si="2"/>
        <v>0</v>
      </c>
      <c r="I62" s="15">
        <v>0</v>
      </c>
      <c r="L62" s="15">
        <v>8944.6</v>
      </c>
      <c r="M62" s="15">
        <v>6389</v>
      </c>
      <c r="N62" s="15">
        <f t="shared" si="3"/>
        <v>-15333.6</v>
      </c>
    </row>
    <row r="63" spans="1:14" ht="12.75" outlineLevel="1">
      <c r="A63" t="s">
        <v>76</v>
      </c>
      <c r="D63" t="s">
        <v>172</v>
      </c>
      <c r="E63" t="s">
        <v>173</v>
      </c>
      <c r="G63" s="15">
        <v>0</v>
      </c>
      <c r="H63" s="15">
        <f t="shared" si="2"/>
        <v>0</v>
      </c>
      <c r="I63" s="15">
        <v>0</v>
      </c>
      <c r="L63" s="15">
        <v>12824.23</v>
      </c>
      <c r="M63" s="15">
        <v>0</v>
      </c>
      <c r="N63" s="15">
        <f t="shared" si="3"/>
        <v>-12824.23</v>
      </c>
    </row>
    <row r="64" spans="1:14" ht="12.75" outlineLevel="1">
      <c r="A64" t="s">
        <v>77</v>
      </c>
      <c r="D64" t="s">
        <v>174</v>
      </c>
      <c r="E64" t="s">
        <v>175</v>
      </c>
      <c r="G64" s="15">
        <v>0</v>
      </c>
      <c r="H64" s="15">
        <f t="shared" si="2"/>
        <v>0</v>
      </c>
      <c r="I64" s="15">
        <v>0</v>
      </c>
      <c r="L64" s="15">
        <v>38.47</v>
      </c>
      <c r="M64" s="15">
        <v>0</v>
      </c>
      <c r="N64" s="15">
        <f t="shared" si="3"/>
        <v>-38.47</v>
      </c>
    </row>
    <row r="65" spans="1:14" ht="12.75" outlineLevel="1">
      <c r="A65" t="s">
        <v>78</v>
      </c>
      <c r="D65" t="s">
        <v>176</v>
      </c>
      <c r="E65" t="s">
        <v>177</v>
      </c>
      <c r="G65" s="15">
        <v>0</v>
      </c>
      <c r="H65" s="15">
        <f t="shared" si="2"/>
        <v>0</v>
      </c>
      <c r="I65" s="15">
        <v>0</v>
      </c>
      <c r="L65" s="15">
        <v>4177.58</v>
      </c>
      <c r="M65" s="15">
        <v>2408.74</v>
      </c>
      <c r="N65" s="15">
        <f t="shared" si="3"/>
        <v>-6586.32</v>
      </c>
    </row>
    <row r="66" spans="1:14" ht="12.75" outlineLevel="1">
      <c r="A66" t="s">
        <v>79</v>
      </c>
      <c r="D66" t="s">
        <v>178</v>
      </c>
      <c r="E66" t="s">
        <v>179</v>
      </c>
      <c r="G66" s="15">
        <v>0</v>
      </c>
      <c r="H66" s="15">
        <f t="shared" si="2"/>
        <v>0</v>
      </c>
      <c r="I66" s="15">
        <v>0</v>
      </c>
      <c r="L66" s="15">
        <v>0</v>
      </c>
      <c r="M66" s="15">
        <v>199.8</v>
      </c>
      <c r="N66" s="15">
        <f t="shared" si="3"/>
        <v>-199.8</v>
      </c>
    </row>
    <row r="67" spans="1:14" ht="12.75" outlineLevel="1">
      <c r="A67" t="s">
        <v>80</v>
      </c>
      <c r="D67" t="s">
        <v>180</v>
      </c>
      <c r="E67" t="s">
        <v>181</v>
      </c>
      <c r="G67" s="15">
        <v>0</v>
      </c>
      <c r="H67" s="15">
        <f t="shared" si="2"/>
        <v>0</v>
      </c>
      <c r="I67" s="15">
        <v>0</v>
      </c>
      <c r="L67" s="15">
        <v>0</v>
      </c>
      <c r="M67" s="15">
        <v>885</v>
      </c>
      <c r="N67" s="15">
        <f t="shared" si="3"/>
        <v>-885</v>
      </c>
    </row>
    <row r="68" spans="1:14" ht="12.75" outlineLevel="1">
      <c r="A68" t="s">
        <v>81</v>
      </c>
      <c r="D68" t="s">
        <v>182</v>
      </c>
      <c r="E68" t="s">
        <v>183</v>
      </c>
      <c r="G68" s="15">
        <v>0</v>
      </c>
      <c r="H68" s="15">
        <f t="shared" si="2"/>
        <v>0</v>
      </c>
      <c r="I68" s="15">
        <v>0</v>
      </c>
      <c r="L68" s="15">
        <v>0</v>
      </c>
      <c r="M68" s="15">
        <v>5779.94</v>
      </c>
      <c r="N68" s="15">
        <f t="shared" si="3"/>
        <v>-5779.94</v>
      </c>
    </row>
    <row r="69" spans="1:14" ht="12.75" outlineLevel="1">
      <c r="A69" t="s">
        <v>82</v>
      </c>
      <c r="D69" t="s">
        <v>184</v>
      </c>
      <c r="E69" t="s">
        <v>185</v>
      </c>
      <c r="G69" s="15">
        <v>0</v>
      </c>
      <c r="H69" s="15">
        <f t="shared" si="2"/>
        <v>0</v>
      </c>
      <c r="I69" s="15">
        <v>0</v>
      </c>
      <c r="L69" s="15">
        <v>71.45</v>
      </c>
      <c r="M69" s="15">
        <v>42.55</v>
      </c>
      <c r="N69" s="15">
        <f t="shared" si="3"/>
        <v>-114</v>
      </c>
    </row>
    <row r="70" spans="1:14" ht="12.75" outlineLevel="1">
      <c r="A70" t="s">
        <v>83</v>
      </c>
      <c r="D70" t="s">
        <v>186</v>
      </c>
      <c r="E70" t="s">
        <v>187</v>
      </c>
      <c r="G70" s="15">
        <v>0</v>
      </c>
      <c r="H70" s="15">
        <f t="shared" si="2"/>
        <v>0</v>
      </c>
      <c r="I70" s="15">
        <v>0</v>
      </c>
      <c r="L70" s="15">
        <v>0</v>
      </c>
      <c r="M70" s="15">
        <v>138</v>
      </c>
      <c r="N70" s="15">
        <f t="shared" si="3"/>
        <v>-138</v>
      </c>
    </row>
    <row r="71" spans="1:14" ht="12.75" outlineLevel="1">
      <c r="A71" t="s">
        <v>84</v>
      </c>
      <c r="D71" t="s">
        <v>188</v>
      </c>
      <c r="E71" t="s">
        <v>189</v>
      </c>
      <c r="G71" s="15">
        <v>0</v>
      </c>
      <c r="H71" s="15">
        <f t="shared" si="2"/>
        <v>1450044</v>
      </c>
      <c r="I71" s="15">
        <v>1450044</v>
      </c>
      <c r="L71" s="15">
        <v>0</v>
      </c>
      <c r="M71" s="15">
        <v>0</v>
      </c>
      <c r="N71" s="15">
        <f t="shared" si="3"/>
        <v>1450044</v>
      </c>
    </row>
    <row r="72" spans="1:14" ht="12.75" outlineLevel="1">
      <c r="A72" t="s">
        <v>85</v>
      </c>
      <c r="D72" t="s">
        <v>190</v>
      </c>
      <c r="E72" t="s">
        <v>191</v>
      </c>
      <c r="G72" s="15">
        <v>0</v>
      </c>
      <c r="H72" s="15">
        <f t="shared" si="2"/>
        <v>0</v>
      </c>
      <c r="I72" s="15">
        <v>0</v>
      </c>
      <c r="L72" s="15">
        <v>0</v>
      </c>
      <c r="M72" s="15">
        <v>-14908</v>
      </c>
      <c r="N72" s="15">
        <f t="shared" si="3"/>
        <v>14908</v>
      </c>
    </row>
    <row r="73" spans="1:14" ht="15.75">
      <c r="A73" t="s">
        <v>28</v>
      </c>
      <c r="B73" s="13"/>
      <c r="C73" s="13"/>
      <c r="D73" s="13"/>
      <c r="E73" s="13" t="s">
        <v>25</v>
      </c>
      <c r="F73" s="13"/>
      <c r="G73" s="18">
        <v>978811</v>
      </c>
      <c r="H73" s="18">
        <f>I73-G73</f>
        <v>1463015</v>
      </c>
      <c r="I73" s="18">
        <v>2441826</v>
      </c>
      <c r="J73" s="14"/>
      <c r="K73" s="18"/>
      <c r="L73" s="18">
        <v>127155.26</v>
      </c>
      <c r="M73" s="18">
        <v>182499.18</v>
      </c>
      <c r="N73" s="18">
        <f>I73-L73-M73</f>
        <v>2132171.56</v>
      </c>
    </row>
    <row r="77" spans="2:14" s="10" customFormat="1" ht="15.75">
      <c r="B77" s="13"/>
      <c r="C77" s="13"/>
      <c r="D77" s="13"/>
      <c r="E77" s="13" t="s">
        <v>29</v>
      </c>
      <c r="F77" s="13"/>
      <c r="G77" s="18">
        <f>SUM(G30+G73)</f>
        <v>9012057</v>
      </c>
      <c r="H77" s="18">
        <f>SUM(H30+H73)</f>
        <v>1516815</v>
      </c>
      <c r="I77" s="18">
        <f>SUM(I30+I73)</f>
        <v>10528872</v>
      </c>
      <c r="J77" s="14"/>
      <c r="K77" s="18">
        <f>SUM(K30+K73)</f>
        <v>0</v>
      </c>
      <c r="L77" s="18">
        <f>SUM(L30+L73)</f>
        <v>127155.26</v>
      </c>
      <c r="M77" s="18">
        <f>SUM(M30+M73)</f>
        <v>2750622.83</v>
      </c>
      <c r="N77" s="18">
        <f>SUM(N30+N73)</f>
        <v>7651093.91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9"/>
  <sheetViews>
    <sheetView zoomScale="75" zoomScaleNormal="75" workbookViewId="0" topLeftCell="A1">
      <pane xSplit="5" ySplit="7" topLeftCell="N23" activePane="bottomRight" state="frozen"/>
      <selection pane="topLeft" activeCell="B2" sqref="B2"/>
      <selection pane="topRight" activeCell="E2" sqref="E2"/>
      <selection pane="bottomLeft" activeCell="B8" sqref="B8"/>
      <selection pane="bottomRight" activeCell="AK61" sqref="AK61"/>
    </sheetView>
  </sheetViews>
  <sheetFormatPr defaultColWidth="9.140625" defaultRowHeight="12.75" outlineLevelRow="1" outlineLevelCol="1"/>
  <cols>
    <col min="1" max="1" width="0" style="31" hidden="1" customWidth="1"/>
    <col min="2" max="2" width="2.28125" style="31" customWidth="1"/>
    <col min="3" max="3" width="16.7109375" style="26" customWidth="1"/>
    <col min="4" max="4" width="1.57421875" style="26" customWidth="1"/>
    <col min="5" max="5" width="31.7109375" style="26" customWidth="1"/>
    <col min="6" max="6" width="1.7109375" style="27" customWidth="1"/>
    <col min="7" max="7" width="14.57421875" style="27" customWidth="1"/>
    <col min="8" max="8" width="1.7109375" style="27" customWidth="1"/>
    <col min="9" max="9" width="14.28125" style="28" customWidth="1"/>
    <col min="10" max="10" width="1.7109375" style="27" customWidth="1"/>
    <col min="11" max="11" width="14.7109375" style="31" customWidth="1" outlineLevel="1"/>
    <col min="12" max="12" width="14.7109375" style="27" customWidth="1"/>
    <col min="13" max="13" width="1.7109375" style="27" customWidth="1"/>
    <col min="14" max="14" width="16.7109375" style="27" customWidth="1"/>
    <col min="15" max="15" width="1.7109375" style="27" customWidth="1"/>
    <col min="16" max="23" width="15.7109375" style="31" customWidth="1" outlineLevel="1"/>
    <col min="24" max="24" width="15.7109375" style="30" customWidth="1"/>
    <col min="25" max="25" width="1.8515625" style="30" customWidth="1"/>
    <col min="26" max="32" width="14.57421875" style="31" customWidth="1" outlineLevel="1"/>
    <col min="33" max="33" width="14.57421875" style="27" customWidth="1"/>
    <col min="34" max="34" width="2.00390625" style="27" customWidth="1"/>
    <col min="35" max="35" width="16.421875" style="26" customWidth="1"/>
    <col min="36" max="16384" width="8.00390625" style="26" customWidth="1"/>
  </cols>
  <sheetData>
    <row r="1" spans="1:35" s="31" customFormat="1" ht="10.5" hidden="1">
      <c r="A1" s="24" t="s">
        <v>198</v>
      </c>
      <c r="B1" s="24"/>
      <c r="C1" s="25" t="s">
        <v>199</v>
      </c>
      <c r="D1" s="26"/>
      <c r="E1" s="25" t="s">
        <v>200</v>
      </c>
      <c r="F1" s="27"/>
      <c r="G1" s="27" t="s">
        <v>22</v>
      </c>
      <c r="H1" s="27"/>
      <c r="I1" s="28" t="s">
        <v>19</v>
      </c>
      <c r="J1" s="27"/>
      <c r="K1" s="24" t="s">
        <v>201</v>
      </c>
      <c r="L1" s="27" t="s">
        <v>202</v>
      </c>
      <c r="M1" s="29"/>
      <c r="N1" s="27"/>
      <c r="O1" s="27"/>
      <c r="P1" s="24" t="s">
        <v>203</v>
      </c>
      <c r="Q1" s="24" t="s">
        <v>204</v>
      </c>
      <c r="R1" s="24" t="s">
        <v>201</v>
      </c>
      <c r="S1" s="24" t="s">
        <v>205</v>
      </c>
      <c r="T1" s="24" t="s">
        <v>206</v>
      </c>
      <c r="U1" s="24" t="s">
        <v>207</v>
      </c>
      <c r="V1" s="24" t="s">
        <v>208</v>
      </c>
      <c r="W1" s="24" t="s">
        <v>209</v>
      </c>
      <c r="X1" s="30" t="s">
        <v>210</v>
      </c>
      <c r="Y1" s="30"/>
      <c r="Z1" s="24" t="s">
        <v>211</v>
      </c>
      <c r="AA1" s="24" t="s">
        <v>201</v>
      </c>
      <c r="AB1" s="24" t="s">
        <v>205</v>
      </c>
      <c r="AC1" s="24" t="s">
        <v>206</v>
      </c>
      <c r="AD1" s="24" t="s">
        <v>207</v>
      </c>
      <c r="AE1" s="24" t="s">
        <v>208</v>
      </c>
      <c r="AF1" s="24" t="s">
        <v>209</v>
      </c>
      <c r="AG1" s="27" t="s">
        <v>212</v>
      </c>
      <c r="AH1" s="29"/>
      <c r="AI1" s="26" t="s">
        <v>19</v>
      </c>
    </row>
    <row r="2" spans="1:34" s="31" customFormat="1" ht="10.5">
      <c r="A2" s="24"/>
      <c r="B2" s="24"/>
      <c r="C2" s="25"/>
      <c r="D2" s="26"/>
      <c r="E2" s="25"/>
      <c r="F2" s="27"/>
      <c r="G2" s="27"/>
      <c r="H2" s="27"/>
      <c r="I2" s="28"/>
      <c r="J2" s="27"/>
      <c r="K2" s="24"/>
      <c r="L2" s="27"/>
      <c r="M2" s="27"/>
      <c r="N2" s="27"/>
      <c r="O2" s="27"/>
      <c r="P2" s="24"/>
      <c r="Q2" s="24"/>
      <c r="R2" s="24"/>
      <c r="S2" s="24"/>
      <c r="T2" s="24"/>
      <c r="U2" s="24"/>
      <c r="V2" s="24"/>
      <c r="W2" s="24"/>
      <c r="X2" s="30"/>
      <c r="Y2" s="30"/>
      <c r="Z2" s="24"/>
      <c r="AA2" s="24"/>
      <c r="AB2" s="24"/>
      <c r="AC2" s="24"/>
      <c r="AD2" s="24"/>
      <c r="AE2" s="24"/>
      <c r="AF2" s="24"/>
      <c r="AG2" s="27"/>
      <c r="AH2" s="29"/>
    </row>
    <row r="3" spans="1:35" s="125" customFormat="1" ht="23.25">
      <c r="A3" s="123"/>
      <c r="B3" s="124" t="s">
        <v>213</v>
      </c>
      <c r="F3" s="126"/>
      <c r="G3" s="126"/>
      <c r="H3" s="126"/>
      <c r="I3" s="127"/>
      <c r="J3" s="126"/>
      <c r="K3" s="123"/>
      <c r="L3" s="126"/>
      <c r="M3" s="126"/>
      <c r="N3" s="126"/>
      <c r="O3" s="126"/>
      <c r="P3" s="123"/>
      <c r="Q3" s="123"/>
      <c r="R3" s="123"/>
      <c r="S3" s="123"/>
      <c r="T3" s="123"/>
      <c r="U3" s="123"/>
      <c r="V3" s="123"/>
      <c r="W3" s="123"/>
      <c r="X3" s="128"/>
      <c r="Y3" s="128"/>
      <c r="Z3" s="123"/>
      <c r="AA3" s="123"/>
      <c r="AB3" s="123"/>
      <c r="AC3" s="123"/>
      <c r="AD3" s="123"/>
      <c r="AE3" s="123"/>
      <c r="AF3" s="123"/>
      <c r="AG3" s="126"/>
      <c r="AH3" s="126"/>
      <c r="AI3" s="129"/>
    </row>
    <row r="4" spans="4:35" s="33" customFormat="1" ht="12.75" customHeight="1">
      <c r="D4" s="34"/>
      <c r="F4" s="35"/>
      <c r="G4" s="36"/>
      <c r="H4" s="35"/>
      <c r="I4" s="37"/>
      <c r="J4" s="35"/>
      <c r="L4" s="36"/>
      <c r="M4" s="35"/>
      <c r="N4" s="36"/>
      <c r="O4" s="35"/>
      <c r="X4" s="38"/>
      <c r="Y4" s="39"/>
      <c r="AG4" s="36"/>
      <c r="AH4" s="35"/>
      <c r="AI4" s="32"/>
    </row>
    <row r="5" spans="6:35" s="40" customFormat="1" ht="15.75">
      <c r="F5" s="41"/>
      <c r="G5" s="42"/>
      <c r="H5" s="43"/>
      <c r="I5" s="42"/>
      <c r="J5" s="43"/>
      <c r="L5" s="44"/>
      <c r="M5" s="45"/>
      <c r="N5" s="44"/>
      <c r="O5" s="46"/>
      <c r="X5" s="44"/>
      <c r="Y5" s="47"/>
      <c r="AG5" s="44"/>
      <c r="AH5" s="41"/>
      <c r="AI5" s="48"/>
    </row>
    <row r="6" spans="1:35" s="51" customFormat="1" ht="33.75" customHeight="1">
      <c r="A6" s="49" t="s">
        <v>214</v>
      </c>
      <c r="B6" s="49"/>
      <c r="C6" s="50" t="s">
        <v>8</v>
      </c>
      <c r="E6" s="50" t="s">
        <v>9</v>
      </c>
      <c r="F6" s="52"/>
      <c r="G6" s="53" t="s">
        <v>215</v>
      </c>
      <c r="H6" s="54"/>
      <c r="I6" s="53" t="s">
        <v>31</v>
      </c>
      <c r="J6" s="54"/>
      <c r="K6" s="49" t="s">
        <v>216</v>
      </c>
      <c r="L6" s="53" t="s">
        <v>217</v>
      </c>
      <c r="M6" s="52"/>
      <c r="N6" s="53" t="s">
        <v>218</v>
      </c>
      <c r="O6" s="54"/>
      <c r="P6" s="49" t="s">
        <v>219</v>
      </c>
      <c r="Q6" s="49" t="s">
        <v>220</v>
      </c>
      <c r="R6" s="49" t="s">
        <v>216</v>
      </c>
      <c r="S6" s="49" t="s">
        <v>221</v>
      </c>
      <c r="T6" s="49" t="s">
        <v>222</v>
      </c>
      <c r="U6" s="49" t="s">
        <v>223</v>
      </c>
      <c r="V6" s="49" t="s">
        <v>224</v>
      </c>
      <c r="W6" s="49" t="s">
        <v>225</v>
      </c>
      <c r="X6" s="53" t="s">
        <v>226</v>
      </c>
      <c r="Y6" s="55"/>
      <c r="Z6" s="49" t="s">
        <v>227</v>
      </c>
      <c r="AA6" s="49" t="s">
        <v>216</v>
      </c>
      <c r="AB6" s="49" t="s">
        <v>221</v>
      </c>
      <c r="AC6" s="49" t="s">
        <v>222</v>
      </c>
      <c r="AD6" s="49" t="s">
        <v>223</v>
      </c>
      <c r="AE6" s="49" t="s">
        <v>224</v>
      </c>
      <c r="AF6" s="49" t="s">
        <v>225</v>
      </c>
      <c r="AG6" s="53" t="s">
        <v>228</v>
      </c>
      <c r="AH6" s="52"/>
      <c r="AI6" s="53" t="s">
        <v>13</v>
      </c>
    </row>
    <row r="7" spans="1:34" s="56" customFormat="1" ht="12.75" customHeight="1">
      <c r="A7" s="56" t="s">
        <v>19</v>
      </c>
      <c r="F7" s="57"/>
      <c r="G7" s="58" t="e">
        <f>LOOKUP(ABS(RIGHT(G6,2)),{1,2,3,4,5,6,7,8,9,10,11,12;"July","August","September","October","November","December","January","February","March","April","May","June"})</f>
        <v>#VALUE!</v>
      </c>
      <c r="H7" s="58"/>
      <c r="I7" s="58" t="e">
        <f>LOOKUP(ABS(RIGHT(I6,2)),{1,2,3,4,5,6,7,8,9,10,11,12;"July","August","September","October","November","December","January","February","March","April","May","June"})</f>
        <v>#VALUE!</v>
      </c>
      <c r="J7" s="58"/>
      <c r="K7" s="56" t="str">
        <f>LOOKUP(ABS(RIGHT(K6,2)),{1,2,3,4,5,6,7,8,9,10,11,12;"July","August","September","October","November","December","January","February","March","April","May","June"})</f>
        <v>July</v>
      </c>
      <c r="L7" s="58" t="e">
        <f>LOOKUP(ABS(RIGHT(L6,2)),{1,2,3,4,5,6,7,8,9,10,11,12;"July","August","September","October","November","December","January","February","March","April","May","June"})</f>
        <v>#VALUE!</v>
      </c>
      <c r="M7" s="58"/>
      <c r="N7" s="58" t="e">
        <f>LOOKUP(ABS(RIGHT(N6,2)),{1,2,3,4,5,6,7,8,9,10,11,12;"July","August","September","October","November","December","January","February","March","April","May","June"})</f>
        <v>#VALUE!</v>
      </c>
      <c r="O7" s="57"/>
      <c r="P7" s="56" t="str">
        <f>LOOKUP(ABS(RIGHT(P6,2)),{1,2,3,4,5,6,7,8,9,10,11,12;"July","August","September","October","November","December","January","February","March","April","May","June"})</f>
        <v>June</v>
      </c>
      <c r="Q7" s="56" t="str">
        <f>LOOKUP(ABS(RIGHT(Q6,2)),{1,2,3,4,5,6,7,8,9,10,11,12;"July","August","September","October","November","December","January","February","March","April","May","June"})</f>
        <v>June</v>
      </c>
      <c r="R7" s="56" t="str">
        <f>LOOKUP(ABS(RIGHT(R6,2)),{1,2,3,4,5,6,7,8,9,10,11,12;"July","August","September","October","November","December","January","February","March","April","May","June"})</f>
        <v>July</v>
      </c>
      <c r="S7" s="56" t="str">
        <f>LOOKUP(ABS(RIGHT(S6,2)),{1,2,3,4,5,6,7,8,9,10,11,12;"July","August","September","October","November","December","January","February","March","April","May","June"})</f>
        <v>August</v>
      </c>
      <c r="T7" s="56" t="str">
        <f>LOOKUP(ABS(RIGHT(T6,2)),{1,2,3,4,5,6,7,8,9,10,11,12;"July","August","September","October","November","December","January","February","March","April","May","June"})</f>
        <v>September</v>
      </c>
      <c r="U7" s="56" t="str">
        <f>LOOKUP(ABS(RIGHT(U6,2)),{1,2,3,4,5,6,7,8,9,10,11,12;"July","August","September","October","November","December","January","February","March","April","May","June"})</f>
        <v>October</v>
      </c>
      <c r="V7" s="56" t="str">
        <f>LOOKUP(ABS(RIGHT(V6,2)),{1,2,3,4,5,6,7,8,9,10,11,12;"July","August","September","October","November","December","January","February","March","April","May","June"})</f>
        <v>November</v>
      </c>
      <c r="W7" s="56" t="str">
        <f>LOOKUP(ABS(RIGHT(W6,2)),{1,2,3,4,5,6,7,8,9,10,11,12;"July","August","September","October","November","December","January","February","March","April","May","June"})</f>
        <v>December</v>
      </c>
      <c r="X7" s="59" t="e">
        <f>LOOKUP(ABS(RIGHT(X6,2)),{1,2,3,4,5,6,7,8,9,10,11,12;"July","August","September","October","November","December","January","February","March","April","May","June"})</f>
        <v>#VALUE!</v>
      </c>
      <c r="Y7" s="60"/>
      <c r="Z7" s="56" t="str">
        <f>LOOKUP(ABS(RIGHT(Z6,2)),{1,2,3,4,5,6,7,8,9,10,11,12;"July","August","September","October","November","December","January","February","March","April","May","June"})</f>
        <v>February</v>
      </c>
      <c r="AA7" s="56" t="str">
        <f>LOOKUP(ABS(RIGHT(AA6,2)),{1,2,3,4,5,6,7,8,9,10,11,12;"July","August","September","October","November","December","January","February","March","April","May","June"})</f>
        <v>July</v>
      </c>
      <c r="AB7" s="56" t="str">
        <f>LOOKUP(ABS(RIGHT(AB6,2)),{1,2,3,4,5,6,7,8,9,10,11,12;"July","August","September","October","November","December","January","February","March","April","May","June"})</f>
        <v>August</v>
      </c>
      <c r="AC7" s="56" t="str">
        <f>LOOKUP(ABS(RIGHT(AC6,2)),{1,2,3,4,5,6,7,8,9,10,11,12;"July","August","September","October","November","December","January","February","March","April","May","June"})</f>
        <v>September</v>
      </c>
      <c r="AD7" s="56" t="str">
        <f>LOOKUP(ABS(RIGHT(AD6,2)),{1,2,3,4,5,6,7,8,9,10,11,12;"July","August","September","October","November","December","January","February","March","April","May","June"})</f>
        <v>October</v>
      </c>
      <c r="AE7" s="56" t="str">
        <f>LOOKUP(ABS(RIGHT(AE6,2)),{1,2,3,4,5,6,7,8,9,10,11,12;"July","August","September","October","November","December","January","February","March","April","May","June"})</f>
        <v>November</v>
      </c>
      <c r="AF7" s="56" t="str">
        <f>LOOKUP(ABS(RIGHT(AF6,2)),{1,2,3,4,5,6,7,8,9,10,11,12;"July","August","September","October","November","December","January","February","March","April","May","June"})</f>
        <v>December</v>
      </c>
      <c r="AG7" s="59" t="e">
        <f>LOOKUP(ABS(RIGHT(AG6,2)),{1,2,3,4,5,6,7,8,9,10,11,12;"July","August","September","October","November","December","January","February","March","April","May","June"})</f>
        <v>#VALUE!</v>
      </c>
      <c r="AH7" s="57"/>
    </row>
    <row r="8" spans="1:35" s="31" customFormat="1" ht="10.5" outlineLevel="1">
      <c r="A8" s="24" t="s">
        <v>47</v>
      </c>
      <c r="B8" s="24"/>
      <c r="C8" s="25" t="s">
        <v>114</v>
      </c>
      <c r="D8" s="26"/>
      <c r="E8" s="25" t="s">
        <v>115</v>
      </c>
      <c r="F8" s="27"/>
      <c r="G8" s="27">
        <v>0</v>
      </c>
      <c r="H8" s="27"/>
      <c r="I8" s="28">
        <f aca="true" t="shared" si="0" ref="I8:I46">+L8-G8</f>
        <v>0</v>
      </c>
      <c r="J8" s="27"/>
      <c r="K8" s="24">
        <v>0</v>
      </c>
      <c r="L8" s="27">
        <v>0</v>
      </c>
      <c r="M8" s="29"/>
      <c r="N8" s="27"/>
      <c r="O8" s="27"/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30">
        <v>0</v>
      </c>
      <c r="Y8" s="30"/>
      <c r="Z8" s="24">
        <v>0</v>
      </c>
      <c r="AA8" s="24">
        <v>0</v>
      </c>
      <c r="AB8" s="24">
        <v>0</v>
      </c>
      <c r="AC8" s="24">
        <v>0</v>
      </c>
      <c r="AD8" s="24">
        <v>445</v>
      </c>
      <c r="AE8" s="24">
        <v>9227.5</v>
      </c>
      <c r="AF8" s="24">
        <v>0</v>
      </c>
      <c r="AG8" s="27">
        <v>9672.5</v>
      </c>
      <c r="AH8" s="29"/>
      <c r="AI8" s="26">
        <f aca="true" t="shared" si="1" ref="AI8:AI46">+L8-N8-X8-AG8</f>
        <v>-9672.5</v>
      </c>
    </row>
    <row r="9" spans="1:35" s="31" customFormat="1" ht="10.5" outlineLevel="1">
      <c r="A9" s="24" t="s">
        <v>48</v>
      </c>
      <c r="B9" s="24"/>
      <c r="C9" s="25" t="s">
        <v>116</v>
      </c>
      <c r="D9" s="26"/>
      <c r="E9" s="25" t="s">
        <v>117</v>
      </c>
      <c r="F9" s="27"/>
      <c r="G9" s="27">
        <v>0</v>
      </c>
      <c r="H9" s="27"/>
      <c r="I9" s="28">
        <f t="shared" si="0"/>
        <v>0</v>
      </c>
      <c r="J9" s="27"/>
      <c r="K9" s="24">
        <v>0</v>
      </c>
      <c r="L9" s="27">
        <v>0</v>
      </c>
      <c r="M9" s="29"/>
      <c r="N9" s="27"/>
      <c r="O9" s="27"/>
      <c r="P9" s="24">
        <v>0</v>
      </c>
      <c r="Q9" s="24">
        <v>0</v>
      </c>
      <c r="R9" s="24">
        <v>0</v>
      </c>
      <c r="S9" s="24">
        <v>1238.16</v>
      </c>
      <c r="T9" s="24">
        <v>0</v>
      </c>
      <c r="U9" s="24">
        <v>0</v>
      </c>
      <c r="V9" s="24">
        <v>-1238.16</v>
      </c>
      <c r="W9" s="24">
        <v>0</v>
      </c>
      <c r="X9" s="30">
        <v>0</v>
      </c>
      <c r="Y9" s="30"/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1238.15</v>
      </c>
      <c r="AF9" s="24">
        <v>0</v>
      </c>
      <c r="AG9" s="27">
        <v>1238.15</v>
      </c>
      <c r="AH9" s="29"/>
      <c r="AI9" s="26">
        <f t="shared" si="1"/>
        <v>-1238.15</v>
      </c>
    </row>
    <row r="10" spans="1:35" s="31" customFormat="1" ht="10.5" outlineLevel="1">
      <c r="A10" s="24" t="s">
        <v>49</v>
      </c>
      <c r="B10" s="24"/>
      <c r="C10" s="25" t="s">
        <v>118</v>
      </c>
      <c r="D10" s="26"/>
      <c r="E10" s="25" t="s">
        <v>119</v>
      </c>
      <c r="F10" s="27"/>
      <c r="G10" s="27">
        <v>0</v>
      </c>
      <c r="H10" s="27"/>
      <c r="I10" s="28">
        <f t="shared" si="0"/>
        <v>0</v>
      </c>
      <c r="J10" s="27"/>
      <c r="K10" s="24">
        <v>0</v>
      </c>
      <c r="L10" s="27">
        <v>0</v>
      </c>
      <c r="M10" s="29"/>
      <c r="N10" s="27"/>
      <c r="O10" s="27"/>
      <c r="P10" s="24">
        <v>0</v>
      </c>
      <c r="Q10" s="24">
        <v>0</v>
      </c>
      <c r="R10" s="24">
        <v>0</v>
      </c>
      <c r="S10" s="24">
        <v>549</v>
      </c>
      <c r="T10" s="24">
        <v>-549</v>
      </c>
      <c r="U10" s="24">
        <v>0</v>
      </c>
      <c r="V10" s="24">
        <v>0</v>
      </c>
      <c r="W10" s="24">
        <v>0</v>
      </c>
      <c r="X10" s="30">
        <v>0</v>
      </c>
      <c r="Y10" s="30"/>
      <c r="Z10" s="24">
        <v>0</v>
      </c>
      <c r="AA10" s="24">
        <v>0</v>
      </c>
      <c r="AB10" s="24">
        <v>0</v>
      </c>
      <c r="AC10" s="24">
        <v>549</v>
      </c>
      <c r="AD10" s="24">
        <v>278.56</v>
      </c>
      <c r="AE10" s="24">
        <v>0</v>
      </c>
      <c r="AF10" s="24">
        <v>0</v>
      </c>
      <c r="AG10" s="27">
        <v>827.56</v>
      </c>
      <c r="AH10" s="29"/>
      <c r="AI10" s="26">
        <f t="shared" si="1"/>
        <v>-827.56</v>
      </c>
    </row>
    <row r="11" spans="1:35" s="31" customFormat="1" ht="10.5" outlineLevel="1">
      <c r="A11" s="24" t="s">
        <v>50</v>
      </c>
      <c r="B11" s="24"/>
      <c r="C11" s="25" t="s">
        <v>120</v>
      </c>
      <c r="D11" s="26"/>
      <c r="E11" s="25" t="s">
        <v>121</v>
      </c>
      <c r="F11" s="27"/>
      <c r="G11" s="27">
        <v>0</v>
      </c>
      <c r="H11" s="27"/>
      <c r="I11" s="28">
        <f t="shared" si="0"/>
        <v>0</v>
      </c>
      <c r="J11" s="27"/>
      <c r="K11" s="24">
        <v>0</v>
      </c>
      <c r="L11" s="27">
        <v>0</v>
      </c>
      <c r="M11" s="29"/>
      <c r="N11" s="27"/>
      <c r="O11" s="27"/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30">
        <v>0</v>
      </c>
      <c r="Y11" s="30"/>
      <c r="Z11" s="24">
        <v>0</v>
      </c>
      <c r="AA11" s="24">
        <v>0</v>
      </c>
      <c r="AB11" s="24">
        <v>356</v>
      </c>
      <c r="AC11" s="24">
        <v>165</v>
      </c>
      <c r="AD11" s="24">
        <v>88</v>
      </c>
      <c r="AE11" s="24">
        <v>906.67</v>
      </c>
      <c r="AF11" s="24">
        <v>0</v>
      </c>
      <c r="AG11" s="27">
        <v>1515.67</v>
      </c>
      <c r="AH11" s="29"/>
      <c r="AI11" s="26">
        <f t="shared" si="1"/>
        <v>-1515.67</v>
      </c>
    </row>
    <row r="12" spans="1:35" s="31" customFormat="1" ht="10.5" outlineLevel="1">
      <c r="A12" s="24" t="s">
        <v>51</v>
      </c>
      <c r="B12" s="24"/>
      <c r="C12" s="25" t="s">
        <v>122</v>
      </c>
      <c r="D12" s="26"/>
      <c r="E12" s="25" t="s">
        <v>123</v>
      </c>
      <c r="F12" s="27"/>
      <c r="G12" s="27">
        <v>0</v>
      </c>
      <c r="H12" s="27"/>
      <c r="I12" s="28">
        <f t="shared" si="0"/>
        <v>0</v>
      </c>
      <c r="J12" s="27"/>
      <c r="K12" s="24">
        <v>0</v>
      </c>
      <c r="L12" s="27">
        <v>0</v>
      </c>
      <c r="M12" s="29"/>
      <c r="N12" s="27"/>
      <c r="O12" s="27"/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30">
        <v>0</v>
      </c>
      <c r="Y12" s="30"/>
      <c r="Z12" s="24">
        <v>0</v>
      </c>
      <c r="AA12" s="24">
        <v>0</v>
      </c>
      <c r="AB12" s="24">
        <v>1010</v>
      </c>
      <c r="AC12" s="24">
        <v>3075</v>
      </c>
      <c r="AD12" s="24">
        <v>1223</v>
      </c>
      <c r="AE12" s="24">
        <v>978</v>
      </c>
      <c r="AF12" s="24">
        <v>560</v>
      </c>
      <c r="AG12" s="27">
        <v>6846</v>
      </c>
      <c r="AH12" s="29"/>
      <c r="AI12" s="26">
        <f t="shared" si="1"/>
        <v>-6846</v>
      </c>
    </row>
    <row r="13" spans="1:35" s="31" customFormat="1" ht="10.5" outlineLevel="1">
      <c r="A13" s="24" t="s">
        <v>52</v>
      </c>
      <c r="B13" s="24"/>
      <c r="C13" s="25" t="s">
        <v>124</v>
      </c>
      <c r="D13" s="26"/>
      <c r="E13" s="25" t="s">
        <v>125</v>
      </c>
      <c r="F13" s="27"/>
      <c r="G13" s="27">
        <v>0</v>
      </c>
      <c r="H13" s="27"/>
      <c r="I13" s="28">
        <f t="shared" si="0"/>
        <v>0</v>
      </c>
      <c r="J13" s="27"/>
      <c r="K13" s="24">
        <v>0</v>
      </c>
      <c r="L13" s="27">
        <v>0</v>
      </c>
      <c r="M13" s="29"/>
      <c r="N13" s="27"/>
      <c r="O13" s="27"/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30">
        <v>0</v>
      </c>
      <c r="Y13" s="30"/>
      <c r="Z13" s="24">
        <v>0</v>
      </c>
      <c r="AA13" s="24">
        <v>0</v>
      </c>
      <c r="AB13" s="24">
        <v>0</v>
      </c>
      <c r="AC13" s="24">
        <v>0</v>
      </c>
      <c r="AD13" s="24">
        <v>-15</v>
      </c>
      <c r="AE13" s="24">
        <v>0</v>
      </c>
      <c r="AF13" s="24">
        <v>0</v>
      </c>
      <c r="AG13" s="27">
        <v>-15</v>
      </c>
      <c r="AH13" s="29"/>
      <c r="AI13" s="26">
        <f t="shared" si="1"/>
        <v>15</v>
      </c>
    </row>
    <row r="14" spans="1:35" s="31" customFormat="1" ht="10.5" outlineLevel="1">
      <c r="A14" s="24" t="s">
        <v>53</v>
      </c>
      <c r="B14" s="24"/>
      <c r="C14" s="25" t="s">
        <v>126</v>
      </c>
      <c r="D14" s="26"/>
      <c r="E14" s="25" t="s">
        <v>127</v>
      </c>
      <c r="F14" s="27"/>
      <c r="G14" s="27">
        <v>0</v>
      </c>
      <c r="H14" s="27"/>
      <c r="I14" s="28">
        <f t="shared" si="0"/>
        <v>0</v>
      </c>
      <c r="J14" s="27"/>
      <c r="K14" s="24">
        <v>0</v>
      </c>
      <c r="L14" s="27">
        <v>0</v>
      </c>
      <c r="M14" s="29"/>
      <c r="N14" s="27"/>
      <c r="O14" s="27"/>
      <c r="P14" s="24">
        <v>0</v>
      </c>
      <c r="Q14" s="24">
        <v>0</v>
      </c>
      <c r="R14" s="24">
        <v>0</v>
      </c>
      <c r="S14" s="24">
        <v>0</v>
      </c>
      <c r="T14" s="24">
        <v>48.55</v>
      </c>
      <c r="U14" s="24">
        <v>-48.55</v>
      </c>
      <c r="V14" s="24">
        <v>0</v>
      </c>
      <c r="W14" s="24">
        <v>0</v>
      </c>
      <c r="X14" s="30">
        <v>0</v>
      </c>
      <c r="Y14" s="30"/>
      <c r="Z14" s="24">
        <v>0</v>
      </c>
      <c r="AA14" s="24">
        <v>0</v>
      </c>
      <c r="AB14" s="24">
        <v>0</v>
      </c>
      <c r="AC14" s="24">
        <v>0</v>
      </c>
      <c r="AD14" s="24">
        <v>51.13</v>
      </c>
      <c r="AE14" s="24">
        <v>36.48</v>
      </c>
      <c r="AF14" s="24">
        <v>0</v>
      </c>
      <c r="AG14" s="27">
        <v>87.61</v>
      </c>
      <c r="AH14" s="29"/>
      <c r="AI14" s="26">
        <f t="shared" si="1"/>
        <v>-87.61</v>
      </c>
    </row>
    <row r="15" spans="1:35" s="31" customFormat="1" ht="10.5" outlineLevel="1">
      <c r="A15" s="24" t="s">
        <v>54</v>
      </c>
      <c r="B15" s="24"/>
      <c r="C15" s="25" t="s">
        <v>128</v>
      </c>
      <c r="D15" s="26"/>
      <c r="E15" s="25" t="s">
        <v>129</v>
      </c>
      <c r="F15" s="27"/>
      <c r="G15" s="27">
        <v>0</v>
      </c>
      <c r="H15" s="27"/>
      <c r="I15" s="28">
        <f t="shared" si="0"/>
        <v>0</v>
      </c>
      <c r="J15" s="27"/>
      <c r="K15" s="24">
        <v>0</v>
      </c>
      <c r="L15" s="27">
        <v>0</v>
      </c>
      <c r="M15" s="29"/>
      <c r="N15" s="27"/>
      <c r="O15" s="27"/>
      <c r="P15" s="24">
        <v>0</v>
      </c>
      <c r="Q15" s="24">
        <v>0</v>
      </c>
      <c r="R15" s="24">
        <v>0</v>
      </c>
      <c r="S15" s="24">
        <v>660.65</v>
      </c>
      <c r="T15" s="24">
        <v>-660.65</v>
      </c>
      <c r="U15" s="24">
        <v>0</v>
      </c>
      <c r="V15" s="24">
        <v>4460.83</v>
      </c>
      <c r="W15" s="24">
        <v>-3345.21</v>
      </c>
      <c r="X15" s="30">
        <v>1115.62</v>
      </c>
      <c r="Y15" s="30"/>
      <c r="Z15" s="24">
        <v>0</v>
      </c>
      <c r="AA15" s="24">
        <v>0</v>
      </c>
      <c r="AB15" s="24">
        <v>0</v>
      </c>
      <c r="AC15" s="24">
        <v>660.62</v>
      </c>
      <c r="AD15" s="24">
        <v>0</v>
      </c>
      <c r="AE15" s="24">
        <v>0</v>
      </c>
      <c r="AF15" s="24">
        <v>3345.21</v>
      </c>
      <c r="AG15" s="27">
        <v>4005.83</v>
      </c>
      <c r="AH15" s="29"/>
      <c r="AI15" s="26">
        <f t="shared" si="1"/>
        <v>-5121.45</v>
      </c>
    </row>
    <row r="16" spans="1:35" s="31" customFormat="1" ht="10.5" outlineLevel="1">
      <c r="A16" s="24" t="s">
        <v>55</v>
      </c>
      <c r="B16" s="24"/>
      <c r="C16" s="25" t="s">
        <v>130</v>
      </c>
      <c r="D16" s="26"/>
      <c r="E16" s="25" t="s">
        <v>131</v>
      </c>
      <c r="F16" s="27"/>
      <c r="G16" s="27">
        <v>0</v>
      </c>
      <c r="H16" s="27"/>
      <c r="I16" s="28">
        <f t="shared" si="0"/>
        <v>0</v>
      </c>
      <c r="J16" s="27"/>
      <c r="K16" s="24">
        <v>0</v>
      </c>
      <c r="L16" s="27">
        <v>0</v>
      </c>
      <c r="M16" s="29"/>
      <c r="N16" s="27"/>
      <c r="O16" s="27"/>
      <c r="P16" s="24">
        <v>0</v>
      </c>
      <c r="Q16" s="24">
        <v>0</v>
      </c>
      <c r="R16" s="24">
        <v>0</v>
      </c>
      <c r="S16" s="24">
        <v>0</v>
      </c>
      <c r="T16" s="24">
        <v>2295.48</v>
      </c>
      <c r="U16" s="24">
        <v>-2295.48</v>
      </c>
      <c r="V16" s="24">
        <v>389.99</v>
      </c>
      <c r="W16" s="24">
        <v>0</v>
      </c>
      <c r="X16" s="30">
        <v>389.99</v>
      </c>
      <c r="Y16" s="30"/>
      <c r="Z16" s="24">
        <v>0</v>
      </c>
      <c r="AA16" s="24">
        <v>0</v>
      </c>
      <c r="AB16" s="24">
        <v>0</v>
      </c>
      <c r="AC16" s="24">
        <v>0</v>
      </c>
      <c r="AD16" s="24">
        <v>2295.38</v>
      </c>
      <c r="AE16" s="24">
        <v>0</v>
      </c>
      <c r="AF16" s="24">
        <v>0</v>
      </c>
      <c r="AG16" s="27">
        <v>2295.38</v>
      </c>
      <c r="AH16" s="29"/>
      <c r="AI16" s="26">
        <f t="shared" si="1"/>
        <v>-2685.37</v>
      </c>
    </row>
    <row r="17" spans="1:35" s="31" customFormat="1" ht="10.5" outlineLevel="1">
      <c r="A17" s="24" t="s">
        <v>56</v>
      </c>
      <c r="B17" s="24"/>
      <c r="C17" s="25" t="s">
        <v>132</v>
      </c>
      <c r="D17" s="26"/>
      <c r="E17" s="25" t="s">
        <v>133</v>
      </c>
      <c r="F17" s="27"/>
      <c r="G17" s="27">
        <v>0</v>
      </c>
      <c r="H17" s="27"/>
      <c r="I17" s="28">
        <f t="shared" si="0"/>
        <v>0</v>
      </c>
      <c r="J17" s="27"/>
      <c r="K17" s="24">
        <v>0</v>
      </c>
      <c r="L17" s="27">
        <v>0</v>
      </c>
      <c r="M17" s="29"/>
      <c r="N17" s="27"/>
      <c r="O17" s="27"/>
      <c r="P17" s="24">
        <v>0</v>
      </c>
      <c r="Q17" s="24">
        <v>0</v>
      </c>
      <c r="R17" s="24">
        <v>0</v>
      </c>
      <c r="S17" s="24">
        <v>1684.49</v>
      </c>
      <c r="T17" s="24">
        <v>4021.55</v>
      </c>
      <c r="U17" s="24">
        <v>-240</v>
      </c>
      <c r="V17" s="24">
        <v>482.94</v>
      </c>
      <c r="W17" s="24">
        <v>0</v>
      </c>
      <c r="X17" s="30">
        <v>5948.98</v>
      </c>
      <c r="Y17" s="30"/>
      <c r="Z17" s="24">
        <v>0</v>
      </c>
      <c r="AA17" s="24">
        <v>0</v>
      </c>
      <c r="AB17" s="24">
        <v>0</v>
      </c>
      <c r="AC17" s="24">
        <v>1222.49</v>
      </c>
      <c r="AD17" s="24">
        <v>0</v>
      </c>
      <c r="AE17" s="24">
        <v>67.25</v>
      </c>
      <c r="AF17" s="24">
        <v>0</v>
      </c>
      <c r="AG17" s="27">
        <v>1289.74</v>
      </c>
      <c r="AH17" s="29"/>
      <c r="AI17" s="26">
        <f t="shared" si="1"/>
        <v>-7238.719999999999</v>
      </c>
    </row>
    <row r="18" spans="1:35" s="31" customFormat="1" ht="10.5" outlineLevel="1">
      <c r="A18" s="24" t="s">
        <v>57</v>
      </c>
      <c r="B18" s="24"/>
      <c r="C18" s="25" t="s">
        <v>134</v>
      </c>
      <c r="D18" s="26"/>
      <c r="E18" s="25" t="s">
        <v>135</v>
      </c>
      <c r="F18" s="27"/>
      <c r="G18" s="27">
        <v>0</v>
      </c>
      <c r="H18" s="27"/>
      <c r="I18" s="28">
        <f t="shared" si="0"/>
        <v>0</v>
      </c>
      <c r="J18" s="27"/>
      <c r="K18" s="24">
        <v>0</v>
      </c>
      <c r="L18" s="27">
        <v>0</v>
      </c>
      <c r="M18" s="29"/>
      <c r="N18" s="27"/>
      <c r="O18" s="27"/>
      <c r="P18" s="24">
        <v>0</v>
      </c>
      <c r="Q18" s="24">
        <v>0</v>
      </c>
      <c r="R18" s="24">
        <v>0</v>
      </c>
      <c r="S18" s="24">
        <v>0</v>
      </c>
      <c r="T18" s="24">
        <v>160.52</v>
      </c>
      <c r="U18" s="24">
        <v>74.59</v>
      </c>
      <c r="V18" s="24">
        <v>1194.71</v>
      </c>
      <c r="W18" s="24">
        <v>0</v>
      </c>
      <c r="X18" s="30">
        <v>1429.82</v>
      </c>
      <c r="Y18" s="30"/>
      <c r="Z18" s="24">
        <v>0</v>
      </c>
      <c r="AA18" s="24">
        <v>158.75</v>
      </c>
      <c r="AB18" s="24">
        <v>1944.57</v>
      </c>
      <c r="AC18" s="24">
        <v>3174.42</v>
      </c>
      <c r="AD18" s="24">
        <v>5221.73</v>
      </c>
      <c r="AE18" s="24">
        <v>3445.23</v>
      </c>
      <c r="AF18" s="24">
        <v>1577.6</v>
      </c>
      <c r="AG18" s="27">
        <v>15522.3</v>
      </c>
      <c r="AH18" s="29"/>
      <c r="AI18" s="26">
        <f t="shared" si="1"/>
        <v>-16952.12</v>
      </c>
    </row>
    <row r="19" spans="1:35" s="31" customFormat="1" ht="10.5" outlineLevel="1">
      <c r="A19" s="24" t="s">
        <v>58</v>
      </c>
      <c r="B19" s="24"/>
      <c r="C19" s="25" t="s">
        <v>136</v>
      </c>
      <c r="D19" s="26"/>
      <c r="E19" s="25" t="s">
        <v>137</v>
      </c>
      <c r="F19" s="27"/>
      <c r="G19" s="27">
        <v>0</v>
      </c>
      <c r="H19" s="27"/>
      <c r="I19" s="28">
        <f t="shared" si="0"/>
        <v>0</v>
      </c>
      <c r="J19" s="27"/>
      <c r="K19" s="24">
        <v>0</v>
      </c>
      <c r="L19" s="27">
        <v>0</v>
      </c>
      <c r="M19" s="29"/>
      <c r="N19" s="27"/>
      <c r="O19" s="27"/>
      <c r="P19" s="24">
        <v>0</v>
      </c>
      <c r="Q19" s="24">
        <v>0</v>
      </c>
      <c r="R19" s="24">
        <v>0</v>
      </c>
      <c r="S19" s="24">
        <v>0</v>
      </c>
      <c r="T19" s="24">
        <v>44.21</v>
      </c>
      <c r="U19" s="24">
        <v>1336.03</v>
      </c>
      <c r="V19" s="24">
        <v>-1380.24</v>
      </c>
      <c r="W19" s="24">
        <v>0</v>
      </c>
      <c r="X19" s="30">
        <v>0</v>
      </c>
      <c r="Y19" s="30"/>
      <c r="Z19" s="24">
        <v>0</v>
      </c>
      <c r="AA19" s="24">
        <v>0</v>
      </c>
      <c r="AB19" s="24">
        <v>0</v>
      </c>
      <c r="AC19" s="24">
        <v>0</v>
      </c>
      <c r="AD19" s="24">
        <v>765.86</v>
      </c>
      <c r="AE19" s="24">
        <v>1380.18</v>
      </c>
      <c r="AF19" s="24">
        <v>226.2</v>
      </c>
      <c r="AG19" s="27">
        <v>2372.24</v>
      </c>
      <c r="AH19" s="29"/>
      <c r="AI19" s="26">
        <f t="shared" si="1"/>
        <v>-2372.24</v>
      </c>
    </row>
    <row r="20" spans="1:35" s="31" customFormat="1" ht="10.5" outlineLevel="1">
      <c r="A20" s="24" t="s">
        <v>59</v>
      </c>
      <c r="B20" s="24"/>
      <c r="C20" s="25" t="s">
        <v>138</v>
      </c>
      <c r="D20" s="26"/>
      <c r="E20" s="25" t="s">
        <v>139</v>
      </c>
      <c r="F20" s="27"/>
      <c r="G20" s="27">
        <v>0</v>
      </c>
      <c r="H20" s="27"/>
      <c r="I20" s="28">
        <f t="shared" si="0"/>
        <v>0</v>
      </c>
      <c r="J20" s="27"/>
      <c r="K20" s="24">
        <v>0</v>
      </c>
      <c r="L20" s="27">
        <v>0</v>
      </c>
      <c r="M20" s="29"/>
      <c r="N20" s="27"/>
      <c r="O20" s="27"/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30">
        <v>0</v>
      </c>
      <c r="Y20" s="30"/>
      <c r="Z20" s="24">
        <v>0</v>
      </c>
      <c r="AA20" s="24">
        <v>6.66</v>
      </c>
      <c r="AB20" s="24">
        <v>2601.56</v>
      </c>
      <c r="AC20" s="24">
        <v>887.26</v>
      </c>
      <c r="AD20" s="24">
        <v>1555.64</v>
      </c>
      <c r="AE20" s="24">
        <v>0</v>
      </c>
      <c r="AF20" s="24">
        <v>0</v>
      </c>
      <c r="AG20" s="27">
        <v>5051.12</v>
      </c>
      <c r="AH20" s="29"/>
      <c r="AI20" s="26">
        <f t="shared" si="1"/>
        <v>-5051.12</v>
      </c>
    </row>
    <row r="21" spans="1:35" s="31" customFormat="1" ht="10.5" outlineLevel="1">
      <c r="A21" s="24" t="s">
        <v>60</v>
      </c>
      <c r="B21" s="24"/>
      <c r="C21" s="25" t="s">
        <v>140</v>
      </c>
      <c r="D21" s="26"/>
      <c r="E21" s="25" t="s">
        <v>141</v>
      </c>
      <c r="F21" s="27"/>
      <c r="G21" s="27">
        <v>0</v>
      </c>
      <c r="H21" s="27"/>
      <c r="I21" s="28">
        <f t="shared" si="0"/>
        <v>0</v>
      </c>
      <c r="J21" s="27"/>
      <c r="K21" s="24">
        <v>0</v>
      </c>
      <c r="L21" s="27">
        <v>0</v>
      </c>
      <c r="M21" s="29"/>
      <c r="N21" s="27"/>
      <c r="O21" s="27"/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8509.07</v>
      </c>
      <c r="V21" s="24">
        <v>0</v>
      </c>
      <c r="W21" s="24">
        <v>0</v>
      </c>
      <c r="X21" s="30">
        <v>8509.07</v>
      </c>
      <c r="Y21" s="30"/>
      <c r="Z21" s="24">
        <v>0</v>
      </c>
      <c r="AA21" s="24">
        <v>473.91</v>
      </c>
      <c r="AB21" s="24">
        <v>0</v>
      </c>
      <c r="AC21" s="24">
        <v>0</v>
      </c>
      <c r="AD21" s="24">
        <v>1195.95</v>
      </c>
      <c r="AE21" s="24">
        <v>0</v>
      </c>
      <c r="AF21" s="24">
        <v>0</v>
      </c>
      <c r="AG21" s="27">
        <v>1669.86</v>
      </c>
      <c r="AH21" s="29"/>
      <c r="AI21" s="26">
        <f t="shared" si="1"/>
        <v>-10178.93</v>
      </c>
    </row>
    <row r="22" spans="1:35" s="31" customFormat="1" ht="10.5" outlineLevel="1">
      <c r="A22" s="24" t="s">
        <v>61</v>
      </c>
      <c r="B22" s="24"/>
      <c r="C22" s="25" t="s">
        <v>142</v>
      </c>
      <c r="D22" s="26"/>
      <c r="E22" s="25" t="s">
        <v>143</v>
      </c>
      <c r="F22" s="27"/>
      <c r="G22" s="27">
        <v>0</v>
      </c>
      <c r="H22" s="27"/>
      <c r="I22" s="28">
        <f t="shared" si="0"/>
        <v>0</v>
      </c>
      <c r="J22" s="27"/>
      <c r="K22" s="24">
        <v>0</v>
      </c>
      <c r="L22" s="27">
        <v>0</v>
      </c>
      <c r="M22" s="29"/>
      <c r="N22" s="27"/>
      <c r="O22" s="27"/>
      <c r="P22" s="24">
        <v>0</v>
      </c>
      <c r="Q22" s="24">
        <v>0</v>
      </c>
      <c r="R22" s="24">
        <v>0</v>
      </c>
      <c r="S22" s="24">
        <v>0</v>
      </c>
      <c r="T22" s="24">
        <v>232.08</v>
      </c>
      <c r="U22" s="24">
        <v>0</v>
      </c>
      <c r="V22" s="24">
        <v>0</v>
      </c>
      <c r="W22" s="24">
        <v>0</v>
      </c>
      <c r="X22" s="30">
        <v>232.08</v>
      </c>
      <c r="Y22" s="30"/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7">
        <v>0</v>
      </c>
      <c r="AH22" s="29"/>
      <c r="AI22" s="26">
        <f t="shared" si="1"/>
        <v>-232.08</v>
      </c>
    </row>
    <row r="23" spans="1:35" s="31" customFormat="1" ht="10.5" outlineLevel="1">
      <c r="A23" s="24" t="s">
        <v>62</v>
      </c>
      <c r="B23" s="24"/>
      <c r="C23" s="25" t="s">
        <v>144</v>
      </c>
      <c r="D23" s="26"/>
      <c r="E23" s="25" t="s">
        <v>145</v>
      </c>
      <c r="F23" s="27"/>
      <c r="G23" s="27">
        <v>978811</v>
      </c>
      <c r="H23" s="27"/>
      <c r="I23" s="28">
        <f t="shared" si="0"/>
        <v>12971</v>
      </c>
      <c r="J23" s="27"/>
      <c r="K23" s="24">
        <v>991782</v>
      </c>
      <c r="L23" s="27">
        <v>991782</v>
      </c>
      <c r="M23" s="29"/>
      <c r="N23" s="27"/>
      <c r="O23" s="27"/>
      <c r="P23" s="24">
        <v>0</v>
      </c>
      <c r="Q23" s="24">
        <v>0</v>
      </c>
      <c r="R23" s="24">
        <v>1356.17</v>
      </c>
      <c r="S23" s="24">
        <v>-1135.02</v>
      </c>
      <c r="T23" s="24">
        <v>755.14</v>
      </c>
      <c r="U23" s="24">
        <v>-167.22</v>
      </c>
      <c r="V23" s="24">
        <v>2220.33</v>
      </c>
      <c r="W23" s="24">
        <v>-56.64</v>
      </c>
      <c r="X23" s="30">
        <v>2972.76</v>
      </c>
      <c r="Y23" s="30"/>
      <c r="Z23" s="24">
        <v>0</v>
      </c>
      <c r="AA23" s="24">
        <v>0</v>
      </c>
      <c r="AB23" s="24">
        <v>13267.73</v>
      </c>
      <c r="AC23" s="24">
        <v>-8496.81</v>
      </c>
      <c r="AD23" s="24">
        <v>-8655.86</v>
      </c>
      <c r="AE23" s="24">
        <v>151.23</v>
      </c>
      <c r="AF23" s="24">
        <v>974.79</v>
      </c>
      <c r="AG23" s="27">
        <v>-2758.92</v>
      </c>
      <c r="AH23" s="29"/>
      <c r="AI23" s="26">
        <f t="shared" si="1"/>
        <v>991568.16</v>
      </c>
    </row>
    <row r="24" spans="1:35" s="31" customFormat="1" ht="10.5" outlineLevel="1">
      <c r="A24" s="24" t="s">
        <v>63</v>
      </c>
      <c r="B24" s="24"/>
      <c r="C24" s="25" t="s">
        <v>146</v>
      </c>
      <c r="D24" s="26"/>
      <c r="E24" s="25" t="s">
        <v>147</v>
      </c>
      <c r="F24" s="27"/>
      <c r="G24" s="27">
        <v>0</v>
      </c>
      <c r="H24" s="27"/>
      <c r="I24" s="28">
        <f t="shared" si="0"/>
        <v>0</v>
      </c>
      <c r="J24" s="27"/>
      <c r="K24" s="24">
        <v>0</v>
      </c>
      <c r="L24" s="27">
        <v>0</v>
      </c>
      <c r="M24" s="29"/>
      <c r="N24" s="27"/>
      <c r="O24" s="27"/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1908.65</v>
      </c>
      <c r="W24" s="24">
        <v>0</v>
      </c>
      <c r="X24" s="30">
        <v>1908.65</v>
      </c>
      <c r="Y24" s="30"/>
      <c r="Z24" s="24">
        <v>0</v>
      </c>
      <c r="AA24" s="24">
        <v>0</v>
      </c>
      <c r="AB24" s="24">
        <v>0</v>
      </c>
      <c r="AC24" s="24">
        <v>1423.68</v>
      </c>
      <c r="AD24" s="24">
        <v>43.62</v>
      </c>
      <c r="AE24" s="24">
        <v>1989.84</v>
      </c>
      <c r="AF24" s="24">
        <v>0</v>
      </c>
      <c r="AG24" s="27">
        <v>3457.14</v>
      </c>
      <c r="AH24" s="29"/>
      <c r="AI24" s="26">
        <f t="shared" si="1"/>
        <v>-5365.79</v>
      </c>
    </row>
    <row r="25" spans="1:35" s="31" customFormat="1" ht="10.5" outlineLevel="1">
      <c r="A25" s="24" t="s">
        <v>64</v>
      </c>
      <c r="B25" s="24"/>
      <c r="C25" s="25" t="s">
        <v>148</v>
      </c>
      <c r="D25" s="26"/>
      <c r="E25" s="25" t="s">
        <v>149</v>
      </c>
      <c r="F25" s="27"/>
      <c r="G25" s="27">
        <v>0</v>
      </c>
      <c r="H25" s="27"/>
      <c r="I25" s="28">
        <f t="shared" si="0"/>
        <v>0</v>
      </c>
      <c r="J25" s="27"/>
      <c r="K25" s="24">
        <v>0</v>
      </c>
      <c r="L25" s="27">
        <v>0</v>
      </c>
      <c r="M25" s="29"/>
      <c r="N25" s="27"/>
      <c r="O25" s="27"/>
      <c r="P25" s="24">
        <v>0</v>
      </c>
      <c r="Q25" s="24">
        <v>0</v>
      </c>
      <c r="R25" s="24">
        <v>155.25</v>
      </c>
      <c r="S25" s="24">
        <v>-155.25</v>
      </c>
      <c r="T25" s="24">
        <v>0</v>
      </c>
      <c r="U25" s="24">
        <v>0</v>
      </c>
      <c r="V25" s="24">
        <v>0</v>
      </c>
      <c r="W25" s="24">
        <v>0</v>
      </c>
      <c r="X25" s="30">
        <v>0</v>
      </c>
      <c r="Y25" s="30"/>
      <c r="Z25" s="24">
        <v>0</v>
      </c>
      <c r="AA25" s="24">
        <v>0</v>
      </c>
      <c r="AB25" s="24">
        <v>155.25</v>
      </c>
      <c r="AC25" s="24">
        <v>66</v>
      </c>
      <c r="AD25" s="24">
        <v>58.5</v>
      </c>
      <c r="AE25" s="24">
        <v>0</v>
      </c>
      <c r="AF25" s="24">
        <v>0</v>
      </c>
      <c r="AG25" s="27">
        <v>279.75</v>
      </c>
      <c r="AH25" s="29"/>
      <c r="AI25" s="26">
        <f t="shared" si="1"/>
        <v>-279.75</v>
      </c>
    </row>
    <row r="26" spans="1:35" s="31" customFormat="1" ht="10.5" outlineLevel="1">
      <c r="A26" s="24" t="s">
        <v>65</v>
      </c>
      <c r="B26" s="24"/>
      <c r="C26" s="25" t="s">
        <v>150</v>
      </c>
      <c r="D26" s="26"/>
      <c r="E26" s="25" t="s">
        <v>151</v>
      </c>
      <c r="F26" s="27"/>
      <c r="G26" s="27">
        <v>0</v>
      </c>
      <c r="H26" s="27"/>
      <c r="I26" s="28">
        <f t="shared" si="0"/>
        <v>0</v>
      </c>
      <c r="J26" s="27"/>
      <c r="K26" s="24">
        <v>0</v>
      </c>
      <c r="L26" s="27">
        <v>0</v>
      </c>
      <c r="M26" s="29"/>
      <c r="N26" s="27"/>
      <c r="O26" s="27"/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30">
        <v>0</v>
      </c>
      <c r="Y26" s="30"/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55.23</v>
      </c>
      <c r="AF26" s="24">
        <v>0</v>
      </c>
      <c r="AG26" s="27">
        <v>55.23</v>
      </c>
      <c r="AH26" s="29"/>
      <c r="AI26" s="26">
        <f t="shared" si="1"/>
        <v>-55.23</v>
      </c>
    </row>
    <row r="27" spans="1:35" s="31" customFormat="1" ht="10.5" outlineLevel="1">
      <c r="A27" s="24" t="s">
        <v>66</v>
      </c>
      <c r="B27" s="24"/>
      <c r="C27" s="25" t="s">
        <v>152</v>
      </c>
      <c r="D27" s="26"/>
      <c r="E27" s="25" t="s">
        <v>153</v>
      </c>
      <c r="F27" s="27"/>
      <c r="G27" s="27">
        <v>0</v>
      </c>
      <c r="H27" s="27"/>
      <c r="I27" s="28">
        <f t="shared" si="0"/>
        <v>0</v>
      </c>
      <c r="J27" s="27"/>
      <c r="K27" s="24">
        <v>0</v>
      </c>
      <c r="L27" s="27">
        <v>0</v>
      </c>
      <c r="M27" s="29"/>
      <c r="N27" s="27"/>
      <c r="O27" s="27"/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30">
        <v>0</v>
      </c>
      <c r="Y27" s="30"/>
      <c r="Z27" s="24">
        <v>0</v>
      </c>
      <c r="AA27" s="24">
        <v>0</v>
      </c>
      <c r="AB27" s="24">
        <v>2836.84</v>
      </c>
      <c r="AC27" s="24">
        <v>1741.35</v>
      </c>
      <c r="AD27" s="24">
        <v>6102.61</v>
      </c>
      <c r="AE27" s="24">
        <v>1120.51</v>
      </c>
      <c r="AF27" s="24">
        <v>0</v>
      </c>
      <c r="AG27" s="27">
        <v>11801.31</v>
      </c>
      <c r="AH27" s="29"/>
      <c r="AI27" s="26">
        <f t="shared" si="1"/>
        <v>-11801.31</v>
      </c>
    </row>
    <row r="28" spans="1:35" s="31" customFormat="1" ht="10.5" outlineLevel="1">
      <c r="A28" s="24" t="s">
        <v>67</v>
      </c>
      <c r="B28" s="24"/>
      <c r="C28" s="25" t="s">
        <v>154</v>
      </c>
      <c r="D28" s="26"/>
      <c r="E28" s="25" t="s">
        <v>155</v>
      </c>
      <c r="F28" s="27"/>
      <c r="G28" s="27">
        <v>0</v>
      </c>
      <c r="H28" s="27"/>
      <c r="I28" s="28">
        <f t="shared" si="0"/>
        <v>0</v>
      </c>
      <c r="J28" s="27"/>
      <c r="K28" s="24">
        <v>0</v>
      </c>
      <c r="L28" s="27">
        <v>0</v>
      </c>
      <c r="M28" s="29"/>
      <c r="N28" s="27"/>
      <c r="O28" s="27"/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30">
        <v>0</v>
      </c>
      <c r="Y28" s="30"/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1831.62</v>
      </c>
      <c r="AF28" s="24">
        <v>0</v>
      </c>
      <c r="AG28" s="27">
        <v>1831.62</v>
      </c>
      <c r="AH28" s="29"/>
      <c r="AI28" s="26">
        <f t="shared" si="1"/>
        <v>-1831.62</v>
      </c>
    </row>
    <row r="29" spans="1:35" s="31" customFormat="1" ht="10.5" outlineLevel="1">
      <c r="A29" s="24" t="s">
        <v>68</v>
      </c>
      <c r="B29" s="24"/>
      <c r="C29" s="25" t="s">
        <v>156</v>
      </c>
      <c r="D29" s="26"/>
      <c r="E29" s="25" t="s">
        <v>157</v>
      </c>
      <c r="F29" s="27"/>
      <c r="G29" s="27">
        <v>0</v>
      </c>
      <c r="H29" s="27"/>
      <c r="I29" s="28">
        <f t="shared" si="0"/>
        <v>0</v>
      </c>
      <c r="J29" s="27"/>
      <c r="K29" s="24">
        <v>0</v>
      </c>
      <c r="L29" s="27">
        <v>0</v>
      </c>
      <c r="M29" s="29"/>
      <c r="N29" s="27"/>
      <c r="O29" s="27"/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30">
        <v>0</v>
      </c>
      <c r="Y29" s="30"/>
      <c r="Z29" s="24">
        <v>-373</v>
      </c>
      <c r="AA29" s="24">
        <v>378</v>
      </c>
      <c r="AB29" s="24">
        <v>2572.69</v>
      </c>
      <c r="AC29" s="24">
        <v>964</v>
      </c>
      <c r="AD29" s="24">
        <v>6076.19</v>
      </c>
      <c r="AE29" s="24">
        <v>4968.56</v>
      </c>
      <c r="AF29" s="24">
        <v>1866.82</v>
      </c>
      <c r="AG29" s="27">
        <v>16453.26</v>
      </c>
      <c r="AH29" s="29"/>
      <c r="AI29" s="26">
        <f t="shared" si="1"/>
        <v>-16453.26</v>
      </c>
    </row>
    <row r="30" spans="1:35" s="31" customFormat="1" ht="10.5" outlineLevel="1">
      <c r="A30" s="24" t="s">
        <v>69</v>
      </c>
      <c r="B30" s="24"/>
      <c r="C30" s="25" t="s">
        <v>158</v>
      </c>
      <c r="D30" s="26"/>
      <c r="E30" s="25" t="s">
        <v>159</v>
      </c>
      <c r="F30" s="27"/>
      <c r="G30" s="27">
        <v>0</v>
      </c>
      <c r="H30" s="27"/>
      <c r="I30" s="28">
        <f t="shared" si="0"/>
        <v>0</v>
      </c>
      <c r="J30" s="27"/>
      <c r="K30" s="24">
        <v>0</v>
      </c>
      <c r="L30" s="27">
        <v>0</v>
      </c>
      <c r="M30" s="29"/>
      <c r="N30" s="27"/>
      <c r="O30" s="27"/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30">
        <v>0</v>
      </c>
      <c r="Y30" s="30"/>
      <c r="Z30" s="24">
        <v>0</v>
      </c>
      <c r="AA30" s="24">
        <v>0</v>
      </c>
      <c r="AB30" s="24">
        <v>651.37</v>
      </c>
      <c r="AC30" s="24">
        <v>630.88</v>
      </c>
      <c r="AD30" s="24">
        <v>6300.76</v>
      </c>
      <c r="AE30" s="24">
        <v>8293</v>
      </c>
      <c r="AF30" s="24">
        <v>4134.93</v>
      </c>
      <c r="AG30" s="27">
        <v>20010.94</v>
      </c>
      <c r="AH30" s="29"/>
      <c r="AI30" s="26">
        <f t="shared" si="1"/>
        <v>-20010.94</v>
      </c>
    </row>
    <row r="31" spans="1:35" s="31" customFormat="1" ht="10.5" outlineLevel="1">
      <c r="A31" s="24" t="s">
        <v>70</v>
      </c>
      <c r="B31" s="24"/>
      <c r="C31" s="25" t="s">
        <v>160</v>
      </c>
      <c r="D31" s="26"/>
      <c r="E31" s="25" t="s">
        <v>161</v>
      </c>
      <c r="F31" s="27"/>
      <c r="G31" s="27">
        <v>0</v>
      </c>
      <c r="H31" s="27"/>
      <c r="I31" s="28">
        <f t="shared" si="0"/>
        <v>0</v>
      </c>
      <c r="J31" s="27"/>
      <c r="K31" s="24">
        <v>0</v>
      </c>
      <c r="L31" s="27">
        <v>0</v>
      </c>
      <c r="M31" s="29"/>
      <c r="N31" s="27"/>
      <c r="O31" s="27"/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30">
        <v>0</v>
      </c>
      <c r="Y31" s="30"/>
      <c r="Z31" s="24">
        <v>0</v>
      </c>
      <c r="AA31" s="24">
        <v>0</v>
      </c>
      <c r="AB31" s="24">
        <v>171.46</v>
      </c>
      <c r="AC31" s="24">
        <v>118.7</v>
      </c>
      <c r="AD31" s="24">
        <v>205.18</v>
      </c>
      <c r="AE31" s="24">
        <v>731.4</v>
      </c>
      <c r="AF31" s="24">
        <v>213.34</v>
      </c>
      <c r="AG31" s="27">
        <v>1440.08</v>
      </c>
      <c r="AH31" s="29"/>
      <c r="AI31" s="26">
        <f t="shared" si="1"/>
        <v>-1440.08</v>
      </c>
    </row>
    <row r="32" spans="1:35" s="31" customFormat="1" ht="10.5" outlineLevel="1">
      <c r="A32" s="24" t="s">
        <v>71</v>
      </c>
      <c r="B32" s="24"/>
      <c r="C32" s="25" t="s">
        <v>162</v>
      </c>
      <c r="D32" s="26"/>
      <c r="E32" s="25" t="s">
        <v>163</v>
      </c>
      <c r="F32" s="27"/>
      <c r="G32" s="27">
        <v>0</v>
      </c>
      <c r="H32" s="27"/>
      <c r="I32" s="28">
        <f t="shared" si="0"/>
        <v>0</v>
      </c>
      <c r="J32" s="27"/>
      <c r="K32" s="24">
        <v>0</v>
      </c>
      <c r="L32" s="27">
        <v>0</v>
      </c>
      <c r="M32" s="29"/>
      <c r="N32" s="27"/>
      <c r="O32" s="27"/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30">
        <v>0</v>
      </c>
      <c r="Y32" s="30"/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141.33</v>
      </c>
      <c r="AF32" s="24">
        <v>0</v>
      </c>
      <c r="AG32" s="27">
        <v>141.33</v>
      </c>
      <c r="AH32" s="29"/>
      <c r="AI32" s="26">
        <f t="shared" si="1"/>
        <v>-141.33</v>
      </c>
    </row>
    <row r="33" spans="1:35" s="31" customFormat="1" ht="10.5" outlineLevel="1">
      <c r="A33" s="24" t="s">
        <v>72</v>
      </c>
      <c r="B33" s="24"/>
      <c r="C33" s="25" t="s">
        <v>164</v>
      </c>
      <c r="D33" s="26"/>
      <c r="E33" s="25" t="s">
        <v>165</v>
      </c>
      <c r="F33" s="27"/>
      <c r="G33" s="27">
        <v>0</v>
      </c>
      <c r="H33" s="27"/>
      <c r="I33" s="28">
        <f t="shared" si="0"/>
        <v>0</v>
      </c>
      <c r="J33" s="27"/>
      <c r="K33" s="24">
        <v>0</v>
      </c>
      <c r="L33" s="27">
        <v>0</v>
      </c>
      <c r="M33" s="29"/>
      <c r="N33" s="27"/>
      <c r="O33" s="27"/>
      <c r="P33" s="24">
        <v>289.35</v>
      </c>
      <c r="Q33" s="24">
        <v>-289.35</v>
      </c>
      <c r="R33" s="24">
        <v>57923.35</v>
      </c>
      <c r="S33" s="24">
        <v>69984.73</v>
      </c>
      <c r="T33" s="24">
        <v>-23907.63</v>
      </c>
      <c r="U33" s="24">
        <v>-12949.09</v>
      </c>
      <c r="V33" s="24">
        <v>-22165.4</v>
      </c>
      <c r="W33" s="24">
        <v>0</v>
      </c>
      <c r="X33" s="30">
        <v>68885.96</v>
      </c>
      <c r="Y33" s="30"/>
      <c r="Z33" s="24">
        <v>0</v>
      </c>
      <c r="AA33" s="24">
        <v>0</v>
      </c>
      <c r="AB33" s="24">
        <v>8876.27</v>
      </c>
      <c r="AC33" s="24">
        <v>23907.63</v>
      </c>
      <c r="AD33" s="24">
        <v>12949.09</v>
      </c>
      <c r="AE33" s="24">
        <v>22225.4</v>
      </c>
      <c r="AF33" s="24">
        <v>0</v>
      </c>
      <c r="AG33" s="27">
        <v>67958.39</v>
      </c>
      <c r="AH33" s="29"/>
      <c r="AI33" s="26">
        <f t="shared" si="1"/>
        <v>-136844.35</v>
      </c>
    </row>
    <row r="34" spans="1:35" s="31" customFormat="1" ht="10.5" outlineLevel="1">
      <c r="A34" s="24" t="s">
        <v>73</v>
      </c>
      <c r="B34" s="24"/>
      <c r="C34" s="25" t="s">
        <v>166</v>
      </c>
      <c r="D34" s="26"/>
      <c r="E34" s="25" t="s">
        <v>167</v>
      </c>
      <c r="F34" s="27"/>
      <c r="G34" s="27">
        <v>0</v>
      </c>
      <c r="H34" s="27"/>
      <c r="I34" s="28">
        <f t="shared" si="0"/>
        <v>0</v>
      </c>
      <c r="J34" s="27"/>
      <c r="K34" s="24">
        <v>0</v>
      </c>
      <c r="L34" s="27">
        <v>0</v>
      </c>
      <c r="M34" s="29"/>
      <c r="N34" s="27"/>
      <c r="O34" s="27"/>
      <c r="P34" s="24">
        <v>0</v>
      </c>
      <c r="Q34" s="24">
        <v>0</v>
      </c>
      <c r="R34" s="24">
        <v>1026.45</v>
      </c>
      <c r="S34" s="24">
        <v>-1023.67</v>
      </c>
      <c r="T34" s="24">
        <v>2208.24</v>
      </c>
      <c r="U34" s="24">
        <v>-5.02</v>
      </c>
      <c r="V34" s="24">
        <v>10</v>
      </c>
      <c r="W34" s="24">
        <v>-10</v>
      </c>
      <c r="X34" s="30">
        <v>2206</v>
      </c>
      <c r="Y34" s="30"/>
      <c r="Z34" s="24">
        <v>0</v>
      </c>
      <c r="AA34" s="24">
        <v>0</v>
      </c>
      <c r="AB34" s="24">
        <v>1027.38</v>
      </c>
      <c r="AC34" s="24">
        <v>0</v>
      </c>
      <c r="AD34" s="24">
        <v>2.37</v>
      </c>
      <c r="AE34" s="24">
        <v>0</v>
      </c>
      <c r="AF34" s="24">
        <v>10</v>
      </c>
      <c r="AG34" s="27">
        <v>1039.75</v>
      </c>
      <c r="AH34" s="29"/>
      <c r="AI34" s="26">
        <f t="shared" si="1"/>
        <v>-3245.75</v>
      </c>
    </row>
    <row r="35" spans="1:35" s="31" customFormat="1" ht="10.5" outlineLevel="1">
      <c r="A35" s="24" t="s">
        <v>74</v>
      </c>
      <c r="B35" s="24"/>
      <c r="C35" s="25" t="s">
        <v>168</v>
      </c>
      <c r="D35" s="26"/>
      <c r="E35" s="25" t="s">
        <v>169</v>
      </c>
      <c r="F35" s="27"/>
      <c r="G35" s="27">
        <v>0</v>
      </c>
      <c r="H35" s="27"/>
      <c r="I35" s="28">
        <f t="shared" si="0"/>
        <v>0</v>
      </c>
      <c r="J35" s="27"/>
      <c r="K35" s="24">
        <v>0</v>
      </c>
      <c r="L35" s="27">
        <v>0</v>
      </c>
      <c r="M35" s="29"/>
      <c r="N35" s="27"/>
      <c r="O35" s="27"/>
      <c r="P35" s="24">
        <v>0</v>
      </c>
      <c r="Q35" s="24">
        <v>0</v>
      </c>
      <c r="R35" s="24">
        <v>0</v>
      </c>
      <c r="S35" s="24">
        <v>4855.03</v>
      </c>
      <c r="T35" s="24">
        <v>0</v>
      </c>
      <c r="U35" s="24">
        <v>3000</v>
      </c>
      <c r="V35" s="24">
        <v>-355.03</v>
      </c>
      <c r="W35" s="24">
        <v>0</v>
      </c>
      <c r="X35" s="30">
        <v>7500</v>
      </c>
      <c r="Y35" s="30"/>
      <c r="Z35" s="24">
        <v>0</v>
      </c>
      <c r="AA35" s="24">
        <v>0</v>
      </c>
      <c r="AB35" s="24">
        <v>0</v>
      </c>
      <c r="AC35" s="24">
        <v>0</v>
      </c>
      <c r="AD35" s="24">
        <v>2620.5</v>
      </c>
      <c r="AE35" s="24">
        <v>4854.81</v>
      </c>
      <c r="AF35" s="24">
        <v>0</v>
      </c>
      <c r="AG35" s="27">
        <v>7475.31</v>
      </c>
      <c r="AH35" s="29"/>
      <c r="AI35" s="26">
        <f t="shared" si="1"/>
        <v>-14975.310000000001</v>
      </c>
    </row>
    <row r="36" spans="1:35" s="31" customFormat="1" ht="10.5" outlineLevel="1">
      <c r="A36" s="24" t="s">
        <v>75</v>
      </c>
      <c r="B36" s="24"/>
      <c r="C36" s="25" t="s">
        <v>170</v>
      </c>
      <c r="D36" s="26"/>
      <c r="E36" s="25" t="s">
        <v>171</v>
      </c>
      <c r="F36" s="27"/>
      <c r="G36" s="27">
        <v>0</v>
      </c>
      <c r="H36" s="27"/>
      <c r="I36" s="28">
        <f t="shared" si="0"/>
        <v>0</v>
      </c>
      <c r="J36" s="27"/>
      <c r="K36" s="24">
        <v>0</v>
      </c>
      <c r="L36" s="27">
        <v>0</v>
      </c>
      <c r="M36" s="29"/>
      <c r="N36" s="27"/>
      <c r="O36" s="27"/>
      <c r="P36" s="24">
        <v>0</v>
      </c>
      <c r="Q36" s="24">
        <v>0</v>
      </c>
      <c r="R36" s="24">
        <v>15333.6</v>
      </c>
      <c r="S36" s="24">
        <v>0</v>
      </c>
      <c r="T36" s="24">
        <v>0</v>
      </c>
      <c r="U36" s="24">
        <v>-5111.2</v>
      </c>
      <c r="V36" s="24">
        <v>-1277.8</v>
      </c>
      <c r="W36" s="24">
        <v>0</v>
      </c>
      <c r="X36" s="30">
        <v>8944.6</v>
      </c>
      <c r="Y36" s="30"/>
      <c r="Z36" s="24">
        <v>0</v>
      </c>
      <c r="AA36" s="24">
        <v>0</v>
      </c>
      <c r="AB36" s="24">
        <v>0</v>
      </c>
      <c r="AC36" s="24">
        <v>0</v>
      </c>
      <c r="AD36" s="24">
        <v>5111.2</v>
      </c>
      <c r="AE36" s="24">
        <v>1277.8</v>
      </c>
      <c r="AF36" s="24">
        <v>0</v>
      </c>
      <c r="AG36" s="27">
        <v>6389</v>
      </c>
      <c r="AH36" s="29"/>
      <c r="AI36" s="26">
        <f t="shared" si="1"/>
        <v>-15333.6</v>
      </c>
    </row>
    <row r="37" spans="1:35" s="31" customFormat="1" ht="10.5" outlineLevel="1">
      <c r="A37" s="24" t="s">
        <v>76</v>
      </c>
      <c r="B37" s="24"/>
      <c r="C37" s="25" t="s">
        <v>172</v>
      </c>
      <c r="D37" s="26"/>
      <c r="E37" s="25" t="s">
        <v>173</v>
      </c>
      <c r="F37" s="27"/>
      <c r="G37" s="27">
        <v>0</v>
      </c>
      <c r="H37" s="27"/>
      <c r="I37" s="28">
        <f t="shared" si="0"/>
        <v>0</v>
      </c>
      <c r="J37" s="27"/>
      <c r="K37" s="24">
        <v>0</v>
      </c>
      <c r="L37" s="27">
        <v>0</v>
      </c>
      <c r="M37" s="29"/>
      <c r="N37" s="27"/>
      <c r="O37" s="27"/>
      <c r="P37" s="24">
        <v>0</v>
      </c>
      <c r="Q37" s="24">
        <v>0</v>
      </c>
      <c r="R37" s="24">
        <v>0</v>
      </c>
      <c r="S37" s="24">
        <v>0</v>
      </c>
      <c r="T37" s="24">
        <v>12824.23</v>
      </c>
      <c r="U37" s="24">
        <v>0</v>
      </c>
      <c r="V37" s="24">
        <v>0</v>
      </c>
      <c r="W37" s="24">
        <v>0</v>
      </c>
      <c r="X37" s="30">
        <v>12824.23</v>
      </c>
      <c r="Y37" s="30"/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7">
        <v>0</v>
      </c>
      <c r="AH37" s="29"/>
      <c r="AI37" s="26">
        <f t="shared" si="1"/>
        <v>-12824.23</v>
      </c>
    </row>
    <row r="38" spans="1:35" s="31" customFormat="1" ht="10.5" outlineLevel="1">
      <c r="A38" s="24" t="s">
        <v>77</v>
      </c>
      <c r="B38" s="24"/>
      <c r="C38" s="25" t="s">
        <v>174</v>
      </c>
      <c r="D38" s="26"/>
      <c r="E38" s="25" t="s">
        <v>175</v>
      </c>
      <c r="F38" s="27"/>
      <c r="G38" s="27">
        <v>0</v>
      </c>
      <c r="H38" s="27"/>
      <c r="I38" s="28">
        <f t="shared" si="0"/>
        <v>0</v>
      </c>
      <c r="J38" s="27"/>
      <c r="K38" s="24">
        <v>0</v>
      </c>
      <c r="L38" s="27">
        <v>0</v>
      </c>
      <c r="M38" s="29"/>
      <c r="N38" s="27"/>
      <c r="O38" s="27"/>
      <c r="P38" s="24">
        <v>0</v>
      </c>
      <c r="Q38" s="24">
        <v>0</v>
      </c>
      <c r="R38" s="24">
        <v>0</v>
      </c>
      <c r="S38" s="24">
        <v>38.47</v>
      </c>
      <c r="T38" s="24">
        <v>0</v>
      </c>
      <c r="U38" s="24">
        <v>0</v>
      </c>
      <c r="V38" s="24">
        <v>0</v>
      </c>
      <c r="W38" s="24">
        <v>0</v>
      </c>
      <c r="X38" s="30">
        <v>38.47</v>
      </c>
      <c r="Y38" s="30"/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7">
        <v>0</v>
      </c>
      <c r="AH38" s="29"/>
      <c r="AI38" s="26">
        <f t="shared" si="1"/>
        <v>-38.47</v>
      </c>
    </row>
    <row r="39" spans="1:35" s="31" customFormat="1" ht="10.5" outlineLevel="1">
      <c r="A39" s="24" t="s">
        <v>78</v>
      </c>
      <c r="B39" s="24"/>
      <c r="C39" s="25" t="s">
        <v>176</v>
      </c>
      <c r="D39" s="26"/>
      <c r="E39" s="25" t="s">
        <v>177</v>
      </c>
      <c r="F39" s="27"/>
      <c r="G39" s="27">
        <v>0</v>
      </c>
      <c r="H39" s="27"/>
      <c r="I39" s="28">
        <f t="shared" si="0"/>
        <v>0</v>
      </c>
      <c r="J39" s="27"/>
      <c r="K39" s="24">
        <v>0</v>
      </c>
      <c r="L39" s="27">
        <v>0</v>
      </c>
      <c r="M39" s="29"/>
      <c r="N39" s="27"/>
      <c r="O39" s="27"/>
      <c r="P39" s="24">
        <v>0</v>
      </c>
      <c r="Q39" s="24">
        <v>0</v>
      </c>
      <c r="R39" s="24">
        <v>3759</v>
      </c>
      <c r="S39" s="24">
        <v>-263.31</v>
      </c>
      <c r="T39" s="24">
        <v>-1172.49</v>
      </c>
      <c r="U39" s="24">
        <v>-233.02</v>
      </c>
      <c r="V39" s="24">
        <v>2329.7</v>
      </c>
      <c r="W39" s="24">
        <v>-242.3</v>
      </c>
      <c r="X39" s="30">
        <v>4177.58</v>
      </c>
      <c r="Y39" s="30"/>
      <c r="Z39" s="24">
        <v>0</v>
      </c>
      <c r="AA39" s="24">
        <v>0</v>
      </c>
      <c r="AB39" s="24">
        <v>383.97</v>
      </c>
      <c r="AC39" s="24">
        <v>1312.82</v>
      </c>
      <c r="AD39" s="24">
        <v>223.02</v>
      </c>
      <c r="AE39" s="24">
        <v>220.43</v>
      </c>
      <c r="AF39" s="24">
        <v>268.5</v>
      </c>
      <c r="AG39" s="27">
        <v>2408.74</v>
      </c>
      <c r="AH39" s="29"/>
      <c r="AI39" s="26">
        <f t="shared" si="1"/>
        <v>-6586.32</v>
      </c>
    </row>
    <row r="40" spans="1:35" s="31" customFormat="1" ht="10.5" outlineLevel="1">
      <c r="A40" s="24" t="s">
        <v>79</v>
      </c>
      <c r="B40" s="24"/>
      <c r="C40" s="25" t="s">
        <v>178</v>
      </c>
      <c r="D40" s="26"/>
      <c r="E40" s="25" t="s">
        <v>179</v>
      </c>
      <c r="F40" s="27"/>
      <c r="G40" s="27">
        <v>0</v>
      </c>
      <c r="H40" s="27"/>
      <c r="I40" s="28">
        <f t="shared" si="0"/>
        <v>0</v>
      </c>
      <c r="J40" s="27"/>
      <c r="K40" s="24">
        <v>0</v>
      </c>
      <c r="L40" s="27">
        <v>0</v>
      </c>
      <c r="M40" s="29"/>
      <c r="N40" s="27"/>
      <c r="O40" s="27"/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30">
        <v>0</v>
      </c>
      <c r="Y40" s="30"/>
      <c r="Z40" s="24">
        <v>0</v>
      </c>
      <c r="AA40" s="24">
        <v>47.45</v>
      </c>
      <c r="AB40" s="24">
        <v>47.45</v>
      </c>
      <c r="AC40" s="24">
        <v>47.45</v>
      </c>
      <c r="AD40" s="24">
        <v>57.45</v>
      </c>
      <c r="AE40" s="24">
        <v>0</v>
      </c>
      <c r="AF40" s="24">
        <v>0</v>
      </c>
      <c r="AG40" s="27">
        <v>199.8</v>
      </c>
      <c r="AH40" s="29"/>
      <c r="AI40" s="26">
        <f t="shared" si="1"/>
        <v>-199.8</v>
      </c>
    </row>
    <row r="41" spans="1:35" s="31" customFormat="1" ht="10.5" outlineLevel="1">
      <c r="A41" s="24" t="s">
        <v>80</v>
      </c>
      <c r="B41" s="24"/>
      <c r="C41" s="25" t="s">
        <v>180</v>
      </c>
      <c r="D41" s="26"/>
      <c r="E41" s="25" t="s">
        <v>181</v>
      </c>
      <c r="F41" s="27"/>
      <c r="G41" s="27">
        <v>0</v>
      </c>
      <c r="H41" s="27"/>
      <c r="I41" s="28">
        <f t="shared" si="0"/>
        <v>0</v>
      </c>
      <c r="J41" s="27"/>
      <c r="K41" s="24">
        <v>0</v>
      </c>
      <c r="L41" s="27">
        <v>0</v>
      </c>
      <c r="M41" s="29"/>
      <c r="N41" s="27"/>
      <c r="O41" s="27"/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30">
        <v>0</v>
      </c>
      <c r="Y41" s="30"/>
      <c r="Z41" s="24">
        <v>0</v>
      </c>
      <c r="AA41" s="24">
        <v>205</v>
      </c>
      <c r="AB41" s="24">
        <v>-50</v>
      </c>
      <c r="AC41" s="24">
        <v>518</v>
      </c>
      <c r="AD41" s="24">
        <v>212</v>
      </c>
      <c r="AE41" s="24">
        <v>0</v>
      </c>
      <c r="AF41" s="24">
        <v>0</v>
      </c>
      <c r="AG41" s="27">
        <v>885</v>
      </c>
      <c r="AH41" s="29"/>
      <c r="AI41" s="26">
        <f t="shared" si="1"/>
        <v>-885</v>
      </c>
    </row>
    <row r="42" spans="1:35" s="31" customFormat="1" ht="10.5" outlineLevel="1">
      <c r="A42" s="24" t="s">
        <v>81</v>
      </c>
      <c r="B42" s="24"/>
      <c r="C42" s="25" t="s">
        <v>182</v>
      </c>
      <c r="D42" s="26"/>
      <c r="E42" s="25" t="s">
        <v>183</v>
      </c>
      <c r="F42" s="27"/>
      <c r="G42" s="27">
        <v>0</v>
      </c>
      <c r="H42" s="27"/>
      <c r="I42" s="28">
        <f t="shared" si="0"/>
        <v>0</v>
      </c>
      <c r="J42" s="27"/>
      <c r="K42" s="24">
        <v>0</v>
      </c>
      <c r="L42" s="27">
        <v>0</v>
      </c>
      <c r="M42" s="29"/>
      <c r="N42" s="27"/>
      <c r="O42" s="27"/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30">
        <v>0</v>
      </c>
      <c r="Y42" s="30"/>
      <c r="Z42" s="24">
        <v>0</v>
      </c>
      <c r="AA42" s="24">
        <v>1320.11</v>
      </c>
      <c r="AB42" s="24">
        <v>1331.77</v>
      </c>
      <c r="AC42" s="24">
        <v>1776.14</v>
      </c>
      <c r="AD42" s="24">
        <v>1351.92</v>
      </c>
      <c r="AE42" s="24">
        <v>0</v>
      </c>
      <c r="AF42" s="24">
        <v>0</v>
      </c>
      <c r="AG42" s="27">
        <v>5779.94</v>
      </c>
      <c r="AH42" s="29"/>
      <c r="AI42" s="26">
        <f t="shared" si="1"/>
        <v>-5779.94</v>
      </c>
    </row>
    <row r="43" spans="1:35" s="31" customFormat="1" ht="10.5" outlineLevel="1">
      <c r="A43" s="24" t="s">
        <v>82</v>
      </c>
      <c r="B43" s="24"/>
      <c r="C43" s="25" t="s">
        <v>184</v>
      </c>
      <c r="D43" s="26"/>
      <c r="E43" s="25" t="s">
        <v>185</v>
      </c>
      <c r="F43" s="27"/>
      <c r="G43" s="27">
        <v>0</v>
      </c>
      <c r="H43" s="27"/>
      <c r="I43" s="28">
        <f t="shared" si="0"/>
        <v>0</v>
      </c>
      <c r="J43" s="27"/>
      <c r="K43" s="24">
        <v>0</v>
      </c>
      <c r="L43" s="27">
        <v>0</v>
      </c>
      <c r="M43" s="29"/>
      <c r="N43" s="27"/>
      <c r="O43" s="27"/>
      <c r="P43" s="24">
        <v>0</v>
      </c>
      <c r="Q43" s="24">
        <v>0</v>
      </c>
      <c r="R43" s="24">
        <v>114</v>
      </c>
      <c r="S43" s="24">
        <v>-17.02</v>
      </c>
      <c r="T43" s="24">
        <v>-8.51</v>
      </c>
      <c r="U43" s="24">
        <v>-8.51</v>
      </c>
      <c r="V43" s="24">
        <v>-8.51</v>
      </c>
      <c r="W43" s="24">
        <v>0</v>
      </c>
      <c r="X43" s="30">
        <v>71.45</v>
      </c>
      <c r="Y43" s="30"/>
      <c r="Z43" s="24">
        <v>0</v>
      </c>
      <c r="AA43" s="24">
        <v>0</v>
      </c>
      <c r="AB43" s="24">
        <v>17.02</v>
      </c>
      <c r="AC43" s="24">
        <v>8.51</v>
      </c>
      <c r="AD43" s="24">
        <v>8.51</v>
      </c>
      <c r="AE43" s="24">
        <v>8.51</v>
      </c>
      <c r="AF43" s="24">
        <v>0</v>
      </c>
      <c r="AG43" s="27">
        <v>42.55</v>
      </c>
      <c r="AH43" s="29"/>
      <c r="AI43" s="26">
        <f t="shared" si="1"/>
        <v>-114</v>
      </c>
    </row>
    <row r="44" spans="1:35" s="31" customFormat="1" ht="10.5" outlineLevel="1">
      <c r="A44" s="24" t="s">
        <v>83</v>
      </c>
      <c r="B44" s="24"/>
      <c r="C44" s="25" t="s">
        <v>186</v>
      </c>
      <c r="D44" s="26"/>
      <c r="E44" s="25" t="s">
        <v>187</v>
      </c>
      <c r="F44" s="27"/>
      <c r="G44" s="27">
        <v>0</v>
      </c>
      <c r="H44" s="27"/>
      <c r="I44" s="28">
        <f t="shared" si="0"/>
        <v>0</v>
      </c>
      <c r="J44" s="27"/>
      <c r="K44" s="24">
        <v>0</v>
      </c>
      <c r="L44" s="27">
        <v>0</v>
      </c>
      <c r="M44" s="29"/>
      <c r="N44" s="27"/>
      <c r="O44" s="27"/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30">
        <v>0</v>
      </c>
      <c r="Y44" s="30"/>
      <c r="Z44" s="24">
        <v>0</v>
      </c>
      <c r="AA44" s="24">
        <v>34.5</v>
      </c>
      <c r="AB44" s="24">
        <v>34.5</v>
      </c>
      <c r="AC44" s="24">
        <v>34.5</v>
      </c>
      <c r="AD44" s="24">
        <v>34.5</v>
      </c>
      <c r="AE44" s="24">
        <v>0</v>
      </c>
      <c r="AF44" s="24">
        <v>0</v>
      </c>
      <c r="AG44" s="27">
        <v>138</v>
      </c>
      <c r="AH44" s="29"/>
      <c r="AI44" s="26">
        <f t="shared" si="1"/>
        <v>-138</v>
      </c>
    </row>
    <row r="45" spans="1:35" s="31" customFormat="1" ht="10.5" outlineLevel="1">
      <c r="A45" s="24" t="s">
        <v>84</v>
      </c>
      <c r="B45" s="24"/>
      <c r="C45" s="25" t="s">
        <v>188</v>
      </c>
      <c r="D45" s="26"/>
      <c r="E45" s="25" t="s">
        <v>189</v>
      </c>
      <c r="F45" s="27"/>
      <c r="G45" s="27">
        <v>0</v>
      </c>
      <c r="H45" s="27"/>
      <c r="I45" s="28">
        <f t="shared" si="0"/>
        <v>1450044</v>
      </c>
      <c r="J45" s="27"/>
      <c r="K45" s="24">
        <v>1450044</v>
      </c>
      <c r="L45" s="27">
        <v>1450044</v>
      </c>
      <c r="M45" s="29"/>
      <c r="N45" s="27"/>
      <c r="O45" s="27"/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30">
        <v>0</v>
      </c>
      <c r="Y45" s="30"/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7">
        <v>0</v>
      </c>
      <c r="AH45" s="29"/>
      <c r="AI45" s="26">
        <f t="shared" si="1"/>
        <v>1450044</v>
      </c>
    </row>
    <row r="46" spans="1:35" s="31" customFormat="1" ht="10.5" outlineLevel="1">
      <c r="A46" s="24" t="s">
        <v>85</v>
      </c>
      <c r="B46" s="24"/>
      <c r="C46" s="25" t="s">
        <v>190</v>
      </c>
      <c r="D46" s="26"/>
      <c r="E46" s="25" t="s">
        <v>191</v>
      </c>
      <c r="F46" s="27"/>
      <c r="G46" s="27">
        <v>0</v>
      </c>
      <c r="H46" s="27"/>
      <c r="I46" s="28">
        <f t="shared" si="0"/>
        <v>0</v>
      </c>
      <c r="J46" s="27"/>
      <c r="K46" s="24">
        <v>0</v>
      </c>
      <c r="L46" s="27">
        <v>0</v>
      </c>
      <c r="M46" s="29"/>
      <c r="N46" s="27"/>
      <c r="O46" s="27"/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30">
        <v>0</v>
      </c>
      <c r="Y46" s="30"/>
      <c r="Z46" s="24">
        <v>0</v>
      </c>
      <c r="AA46" s="24">
        <v>0</v>
      </c>
      <c r="AB46" s="24">
        <v>-14908</v>
      </c>
      <c r="AC46" s="24">
        <v>0</v>
      </c>
      <c r="AD46" s="24">
        <v>0</v>
      </c>
      <c r="AE46" s="24">
        <v>0</v>
      </c>
      <c r="AF46" s="24">
        <v>0</v>
      </c>
      <c r="AG46" s="27">
        <v>-14908</v>
      </c>
      <c r="AH46" s="29"/>
      <c r="AI46" s="26">
        <f t="shared" si="1"/>
        <v>14908</v>
      </c>
    </row>
    <row r="47" spans="1:35" s="61" customFormat="1" ht="15.75">
      <c r="A47" s="61" t="s">
        <v>229</v>
      </c>
      <c r="C47" s="61" t="s">
        <v>230</v>
      </c>
      <c r="E47" s="61" t="s">
        <v>25</v>
      </c>
      <c r="F47" s="62"/>
      <c r="G47" s="62">
        <v>978811</v>
      </c>
      <c r="H47" s="62"/>
      <c r="I47" s="63">
        <f>+L47-G47</f>
        <v>1463015</v>
      </c>
      <c r="J47" s="62"/>
      <c r="K47" s="61">
        <v>2441826</v>
      </c>
      <c r="L47" s="62">
        <v>2441826</v>
      </c>
      <c r="M47" s="62"/>
      <c r="N47" s="62"/>
      <c r="O47" s="62"/>
      <c r="P47" s="61">
        <v>289.35</v>
      </c>
      <c r="Q47" s="61">
        <v>-289.35</v>
      </c>
      <c r="R47" s="61">
        <v>79667.82</v>
      </c>
      <c r="S47" s="61">
        <v>76416.26</v>
      </c>
      <c r="T47" s="61">
        <v>-3708.28</v>
      </c>
      <c r="U47" s="61">
        <v>-8138.4</v>
      </c>
      <c r="V47" s="61">
        <v>-13427.99</v>
      </c>
      <c r="W47" s="61">
        <v>-3654.15</v>
      </c>
      <c r="X47" s="64">
        <v>127155.26</v>
      </c>
      <c r="Y47" s="64"/>
      <c r="Z47" s="61">
        <v>-373</v>
      </c>
      <c r="AA47" s="61">
        <v>2624.38</v>
      </c>
      <c r="AB47" s="61">
        <v>22327.83</v>
      </c>
      <c r="AC47" s="61">
        <v>33786.64</v>
      </c>
      <c r="AD47" s="61">
        <v>45806.81</v>
      </c>
      <c r="AE47" s="61">
        <v>65149.13</v>
      </c>
      <c r="AF47" s="61">
        <v>13177.39</v>
      </c>
      <c r="AG47" s="62">
        <v>182499.18</v>
      </c>
      <c r="AH47" s="62"/>
      <c r="AI47" s="61">
        <f>+L47-N47-X47-AG47</f>
        <v>2132171.56</v>
      </c>
    </row>
    <row r="50" spans="6:34" s="125" customFormat="1" ht="23.25">
      <c r="F50" s="147"/>
      <c r="G50" s="147"/>
      <c r="H50" s="147"/>
      <c r="I50" s="148"/>
      <c r="J50" s="147"/>
      <c r="L50" s="147"/>
      <c r="M50" s="147"/>
      <c r="N50" s="147"/>
      <c r="O50" s="147"/>
      <c r="X50" s="149"/>
      <c r="Y50" s="149"/>
      <c r="AG50" s="147"/>
      <c r="AH50" s="147"/>
    </row>
    <row r="51" spans="5:34" s="125" customFormat="1" ht="23.25">
      <c r="E51" s="150"/>
      <c r="F51" s="147"/>
      <c r="G51" s="147"/>
      <c r="H51" s="147"/>
      <c r="I51" s="148"/>
      <c r="J51" s="147"/>
      <c r="L51" s="147"/>
      <c r="M51" s="147"/>
      <c r="N51" s="147"/>
      <c r="O51" s="147"/>
      <c r="X51" s="149"/>
      <c r="Y51" s="149"/>
      <c r="AD51" s="125" t="s">
        <v>474</v>
      </c>
      <c r="AG51" s="147"/>
      <c r="AH51" s="147"/>
    </row>
    <row r="52" spans="6:34" s="125" customFormat="1" ht="23.25">
      <c r="F52" s="147"/>
      <c r="G52" s="147"/>
      <c r="H52" s="147"/>
      <c r="I52" s="148"/>
      <c r="J52" s="147"/>
      <c r="L52" s="147"/>
      <c r="M52" s="147"/>
      <c r="N52" s="147"/>
      <c r="O52" s="147"/>
      <c r="X52" s="149"/>
      <c r="Y52" s="149"/>
      <c r="AD52" s="125" t="s">
        <v>475</v>
      </c>
      <c r="AG52" s="147"/>
      <c r="AH52" s="147"/>
    </row>
    <row r="53" spans="6:34" s="125" customFormat="1" ht="23.25">
      <c r="F53" s="147"/>
      <c r="G53" s="147"/>
      <c r="H53" s="147"/>
      <c r="I53" s="148"/>
      <c r="J53" s="147"/>
      <c r="L53" s="147"/>
      <c r="M53" s="147"/>
      <c r="N53" s="147"/>
      <c r="O53" s="147"/>
      <c r="X53" s="149"/>
      <c r="Y53" s="149"/>
      <c r="AG53" s="147"/>
      <c r="AH53" s="147"/>
    </row>
    <row r="54" spans="6:34" s="125" customFormat="1" ht="23.25">
      <c r="F54" s="147"/>
      <c r="G54" s="147"/>
      <c r="H54" s="147"/>
      <c r="I54" s="148"/>
      <c r="J54" s="147"/>
      <c r="L54" s="147"/>
      <c r="M54" s="147"/>
      <c r="N54" s="147"/>
      <c r="O54" s="147"/>
      <c r="X54" s="149"/>
      <c r="Y54" s="149"/>
      <c r="AG54" s="147"/>
      <c r="AH54" s="147"/>
    </row>
    <row r="55" spans="6:34" s="125" customFormat="1" ht="23.25">
      <c r="F55" s="147"/>
      <c r="G55" s="147"/>
      <c r="H55" s="147"/>
      <c r="I55" s="148"/>
      <c r="J55" s="147"/>
      <c r="L55" s="147"/>
      <c r="M55" s="147"/>
      <c r="N55" s="147"/>
      <c r="O55" s="147"/>
      <c r="X55" s="149"/>
      <c r="Y55" s="149"/>
      <c r="AG55" s="147"/>
      <c r="AH55" s="147"/>
    </row>
    <row r="56" spans="6:34" s="125" customFormat="1" ht="23.25">
      <c r="F56" s="147"/>
      <c r="G56" s="147"/>
      <c r="H56" s="147"/>
      <c r="I56" s="148"/>
      <c r="J56" s="147"/>
      <c r="L56" s="147"/>
      <c r="M56" s="147"/>
      <c r="N56" s="147"/>
      <c r="O56" s="147"/>
      <c r="X56" s="149"/>
      <c r="Y56" s="149"/>
      <c r="AG56" s="147"/>
      <c r="AH56" s="147"/>
    </row>
    <row r="57" spans="6:34" s="125" customFormat="1" ht="23.25">
      <c r="F57" s="147"/>
      <c r="G57" s="147"/>
      <c r="H57" s="147"/>
      <c r="I57" s="148"/>
      <c r="J57" s="147"/>
      <c r="L57" s="147"/>
      <c r="M57" s="147"/>
      <c r="N57" s="147"/>
      <c r="O57" s="147"/>
      <c r="X57" s="149"/>
      <c r="Y57" s="149"/>
      <c r="AG57" s="147"/>
      <c r="AH57" s="147"/>
    </row>
    <row r="58" spans="6:34" s="125" customFormat="1" ht="23.25">
      <c r="F58" s="147"/>
      <c r="G58" s="147"/>
      <c r="H58" s="147"/>
      <c r="I58" s="148"/>
      <c r="J58" s="147"/>
      <c r="L58" s="147"/>
      <c r="M58" s="147"/>
      <c r="N58" s="147"/>
      <c r="O58" s="147"/>
      <c r="X58" s="149"/>
      <c r="Y58" s="149"/>
      <c r="AG58" s="147"/>
      <c r="AH58" s="147"/>
    </row>
    <row r="59" spans="6:34" s="125" customFormat="1" ht="23.25">
      <c r="F59" s="147"/>
      <c r="G59" s="147"/>
      <c r="H59" s="147"/>
      <c r="I59" s="148"/>
      <c r="J59" s="147"/>
      <c r="L59" s="147"/>
      <c r="M59" s="147"/>
      <c r="N59" s="147"/>
      <c r="O59" s="147"/>
      <c r="X59" s="149"/>
      <c r="Y59" s="149"/>
      <c r="AG59" s="147"/>
      <c r="AH59" s="147"/>
    </row>
  </sheetData>
  <printOptions gridLines="1"/>
  <pageMargins left="0.25" right="0.25" top="0.5" bottom="0.5" header="0.25" footer="0.25"/>
  <pageSetup blackAndWhite="1" orientation="landscape" pageOrder="overThenDown" r:id="rId1"/>
  <headerFooter alignWithMargins="0">
    <oddHeader>&amp;C&amp;F</oddHeader>
    <oddFooter>&amp;L&amp;D&amp;RPage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18"/>
  <sheetViews>
    <sheetView zoomScale="75" zoomScaleNormal="75" workbookViewId="0" topLeftCell="B2">
      <pane xSplit="3" ySplit="6" topLeftCell="E8" activePane="bottomRight" state="frozen"/>
      <selection pane="topLeft" activeCell="B2" sqref="B2"/>
      <selection pane="topRight" activeCell="E2" sqref="E2"/>
      <selection pane="bottomLeft" activeCell="B8" sqref="B8"/>
      <selection pane="bottomRight" activeCell="B3" sqref="A3:IV3"/>
    </sheetView>
  </sheetViews>
  <sheetFormatPr defaultColWidth="9.140625" defaultRowHeight="12.75" outlineLevelRow="1" outlineLevelCol="1"/>
  <cols>
    <col min="1" max="1" width="0" style="70" hidden="1" customWidth="1"/>
    <col min="2" max="2" width="17.28125" style="67" customWidth="1"/>
    <col min="3" max="3" width="1.57421875" style="67" customWidth="1"/>
    <col min="4" max="4" width="38.00390625" style="67" customWidth="1"/>
    <col min="5" max="5" width="1.7109375" style="67" customWidth="1"/>
    <col min="6" max="6" width="15.00390625" style="67" customWidth="1"/>
    <col min="7" max="7" width="1.7109375" style="67" customWidth="1"/>
    <col min="8" max="8" width="15.421875" style="68" customWidth="1"/>
    <col min="9" max="9" width="1.7109375" style="69" customWidth="1"/>
    <col min="10" max="10" width="15.7109375" style="70" customWidth="1" outlineLevel="1"/>
    <col min="11" max="11" width="15.7109375" style="92" customWidth="1"/>
    <col min="12" max="12" width="1.7109375" style="67" customWidth="1"/>
    <col min="13" max="13" width="15.7109375" style="67" customWidth="1"/>
    <col min="14" max="14" width="1.7109375" style="67" customWidth="1"/>
    <col min="15" max="22" width="15.421875" style="70" customWidth="1" outlineLevel="1"/>
    <col min="23" max="23" width="15.421875" style="67" customWidth="1"/>
    <col min="24" max="24" width="1.7109375" style="67" customWidth="1"/>
    <col min="25" max="31" width="15.8515625" style="70" customWidth="1" outlineLevel="1"/>
    <col min="32" max="32" width="15.8515625" style="67" customWidth="1"/>
    <col min="33" max="33" width="1.57421875" style="67" customWidth="1"/>
    <col min="34" max="34" width="13.8515625" style="67" customWidth="1"/>
    <col min="35" max="16384" width="8.00390625" style="67" customWidth="1"/>
  </cols>
  <sheetData>
    <row r="1" spans="1:34" s="70" customFormat="1" ht="10.5" hidden="1">
      <c r="A1" s="65" t="s">
        <v>198</v>
      </c>
      <c r="B1" s="66" t="s">
        <v>231</v>
      </c>
      <c r="C1" s="67"/>
      <c r="D1" s="66" t="s">
        <v>200</v>
      </c>
      <c r="E1" s="67"/>
      <c r="F1" s="67" t="s">
        <v>22</v>
      </c>
      <c r="G1" s="67"/>
      <c r="H1" s="68" t="s">
        <v>19</v>
      </c>
      <c r="I1" s="69"/>
      <c r="J1" s="65" t="s">
        <v>201</v>
      </c>
      <c r="K1" s="69" t="s">
        <v>232</v>
      </c>
      <c r="L1" s="67"/>
      <c r="M1" s="67"/>
      <c r="N1" s="67"/>
      <c r="O1" s="65" t="s">
        <v>203</v>
      </c>
      <c r="P1" s="65" t="s">
        <v>204</v>
      </c>
      <c r="Q1" s="65" t="s">
        <v>201</v>
      </c>
      <c r="R1" s="65" t="s">
        <v>205</v>
      </c>
      <c r="S1" s="65" t="s">
        <v>206</v>
      </c>
      <c r="T1" s="65" t="s">
        <v>207</v>
      </c>
      <c r="U1" s="65" t="s">
        <v>208</v>
      </c>
      <c r="V1" s="65" t="s">
        <v>209</v>
      </c>
      <c r="W1" s="67" t="s">
        <v>210</v>
      </c>
      <c r="X1" s="67"/>
      <c r="Y1" s="65" t="s">
        <v>211</v>
      </c>
      <c r="Z1" s="65" t="s">
        <v>201</v>
      </c>
      <c r="AA1" s="65" t="s">
        <v>205</v>
      </c>
      <c r="AB1" s="65" t="s">
        <v>206</v>
      </c>
      <c r="AC1" s="65" t="s">
        <v>207</v>
      </c>
      <c r="AD1" s="65" t="s">
        <v>208</v>
      </c>
      <c r="AE1" s="65" t="s">
        <v>209</v>
      </c>
      <c r="AF1" s="67" t="s">
        <v>212</v>
      </c>
      <c r="AH1" s="67" t="s">
        <v>19</v>
      </c>
    </row>
    <row r="2" spans="6:13" ht="10.5">
      <c r="F2" s="71"/>
      <c r="K2" s="72"/>
      <c r="M2" s="71"/>
    </row>
    <row r="3" spans="1:34" s="133" customFormat="1" ht="23.25">
      <c r="A3" s="130"/>
      <c r="B3" s="131"/>
      <c r="C3" s="132" t="s">
        <v>233</v>
      </c>
      <c r="E3" s="131"/>
      <c r="F3" s="131"/>
      <c r="G3" s="131"/>
      <c r="H3" s="134"/>
      <c r="I3" s="135"/>
      <c r="J3" s="130"/>
      <c r="K3" s="136"/>
      <c r="L3" s="131"/>
      <c r="M3" s="131"/>
      <c r="N3" s="131"/>
      <c r="O3" s="130"/>
      <c r="P3" s="130"/>
      <c r="Q3" s="130"/>
      <c r="R3" s="130"/>
      <c r="S3" s="130"/>
      <c r="T3" s="130"/>
      <c r="U3" s="130"/>
      <c r="V3" s="130"/>
      <c r="W3" s="131"/>
      <c r="X3" s="131"/>
      <c r="Y3" s="130"/>
      <c r="Z3" s="130"/>
      <c r="AA3" s="130"/>
      <c r="AB3" s="130"/>
      <c r="AC3" s="130"/>
      <c r="AD3" s="130"/>
      <c r="AE3" s="130"/>
      <c r="AF3" s="131"/>
      <c r="AG3" s="131"/>
      <c r="AH3" s="131"/>
    </row>
    <row r="4" spans="2:34" ht="15.75">
      <c r="B4" s="71"/>
      <c r="C4" s="75"/>
      <c r="E4" s="71"/>
      <c r="F4" s="71"/>
      <c r="G4" s="71"/>
      <c r="H4" s="73"/>
      <c r="I4" s="72"/>
      <c r="K4" s="74"/>
      <c r="L4" s="71"/>
      <c r="M4" s="71"/>
      <c r="N4" s="71"/>
      <c r="W4" s="71"/>
      <c r="X4" s="71"/>
      <c r="AF4" s="71"/>
      <c r="AG4" s="71"/>
      <c r="AH4" s="71"/>
    </row>
    <row r="5" spans="1:34" ht="18" customHeight="1">
      <c r="A5" s="76"/>
      <c r="F5" s="74"/>
      <c r="H5" s="74"/>
      <c r="J5" s="76"/>
      <c r="K5" s="74"/>
      <c r="M5" s="71"/>
      <c r="O5" s="76"/>
      <c r="P5" s="76"/>
      <c r="Q5" s="76"/>
      <c r="R5" s="76"/>
      <c r="S5" s="76"/>
      <c r="T5" s="76"/>
      <c r="U5" s="76"/>
      <c r="V5" s="76"/>
      <c r="W5" s="71"/>
      <c r="Y5" s="76"/>
      <c r="Z5" s="76"/>
      <c r="AA5" s="76"/>
      <c r="AB5" s="76"/>
      <c r="AC5" s="76"/>
      <c r="AD5" s="76"/>
      <c r="AE5" s="76"/>
      <c r="AF5" s="71"/>
      <c r="AH5" s="71"/>
    </row>
    <row r="6" spans="1:34" s="79" customFormat="1" ht="54.75" customHeight="1">
      <c r="A6" s="77" t="s">
        <v>214</v>
      </c>
      <c r="B6" s="78" t="s">
        <v>234</v>
      </c>
      <c r="D6" s="78" t="s">
        <v>9</v>
      </c>
      <c r="F6" s="78" t="s">
        <v>235</v>
      </c>
      <c r="H6" s="78" t="s">
        <v>31</v>
      </c>
      <c r="I6" s="80"/>
      <c r="J6" s="77" t="s">
        <v>216</v>
      </c>
      <c r="K6" s="78" t="s">
        <v>236</v>
      </c>
      <c r="M6" s="78" t="s">
        <v>218</v>
      </c>
      <c r="O6" s="77" t="s">
        <v>219</v>
      </c>
      <c r="P6" s="77" t="s">
        <v>220</v>
      </c>
      <c r="Q6" s="77" t="s">
        <v>216</v>
      </c>
      <c r="R6" s="77" t="s">
        <v>221</v>
      </c>
      <c r="S6" s="77" t="s">
        <v>222</v>
      </c>
      <c r="T6" s="77" t="s">
        <v>223</v>
      </c>
      <c r="U6" s="77" t="s">
        <v>224</v>
      </c>
      <c r="V6" s="77" t="s">
        <v>225</v>
      </c>
      <c r="W6" s="78" t="s">
        <v>237</v>
      </c>
      <c r="Y6" s="77" t="s">
        <v>227</v>
      </c>
      <c r="Z6" s="77" t="s">
        <v>216</v>
      </c>
      <c r="AA6" s="77" t="s">
        <v>221</v>
      </c>
      <c r="AB6" s="77" t="s">
        <v>222</v>
      </c>
      <c r="AC6" s="77" t="s">
        <v>223</v>
      </c>
      <c r="AD6" s="77" t="s">
        <v>224</v>
      </c>
      <c r="AE6" s="77" t="s">
        <v>225</v>
      </c>
      <c r="AF6" s="78" t="s">
        <v>238</v>
      </c>
      <c r="AH6" s="78" t="s">
        <v>13</v>
      </c>
    </row>
    <row r="7" spans="1:35" s="84" customFormat="1" ht="10.5">
      <c r="A7" s="81" t="s">
        <v>19</v>
      </c>
      <c r="B7" s="81"/>
      <c r="C7" s="81"/>
      <c r="D7" s="81"/>
      <c r="E7" s="81"/>
      <c r="F7" s="82" t="e">
        <f>LOOKUP(ABS(RIGHT(F6,2)),{1,2,3,4,5,6,7,8,9,10,11,12;"July","August","September","October","November","December","January","February","March","April","May","June"})</f>
        <v>#VALUE!</v>
      </c>
      <c r="G7" s="81"/>
      <c r="H7" s="82" t="e">
        <f>LOOKUP(ABS(RIGHT(H6,2)),{1,2,3,4,5,6,7,8,9,10,11,12;"July","August","September","October","November","December","January","February","March","April","May","June"})</f>
        <v>#VALUE!</v>
      </c>
      <c r="I7" s="83"/>
      <c r="J7" s="81" t="str">
        <f>LOOKUP(ABS(RIGHT(J6,2)),{1,2,3,4,5,6,7,8,9,10,11,12;"July","August","September","October","November","December","January","February","March","April","May","June"})</f>
        <v>July</v>
      </c>
      <c r="K7" s="83" t="e">
        <f>LOOKUP(ABS(RIGHT(K6,2)),{1,2,3,4,5,6,7,8,9,10,11,12;"July","August","September","October","November","December","January","February","March","April","May","June"})</f>
        <v>#VALUE!</v>
      </c>
      <c r="L7" s="83"/>
      <c r="M7" s="83" t="e">
        <f>LOOKUP(ABS(RIGHT(M6,2)),{1,2,3,4,5,6,7,8,9,10,11,12;"July","August","September","October","November","December","January","February","March","April","May","June"})</f>
        <v>#VALUE!</v>
      </c>
      <c r="N7" s="83"/>
      <c r="O7" s="81" t="str">
        <f>LOOKUP(ABS(RIGHT(O6,2)),{1,2,3,4,5,6,7,8,9,10,11,12;"July","August","September","October","November","December","January","February","March","April","May","June"})</f>
        <v>June</v>
      </c>
      <c r="P7" s="81" t="str">
        <f>LOOKUP(ABS(RIGHT(P6,2)),{1,2,3,4,5,6,7,8,9,10,11,12;"July","August","September","October","November","December","January","February","March","April","May","June"})</f>
        <v>June</v>
      </c>
      <c r="Q7" s="81" t="str">
        <f>LOOKUP(ABS(RIGHT(Q6,2)),{1,2,3,4,5,6,7,8,9,10,11,12;"July","August","September","October","November","December","January","February","March","April","May","June"})</f>
        <v>July</v>
      </c>
      <c r="R7" s="81" t="str">
        <f>LOOKUP(ABS(RIGHT(R6,2)),{1,2,3,4,5,6,7,8,9,10,11,12;"July","August","September","October","November","December","January","February","March","April","May","June"})</f>
        <v>August</v>
      </c>
      <c r="S7" s="81" t="str">
        <f>LOOKUP(ABS(RIGHT(S6,2)),{1,2,3,4,5,6,7,8,9,10,11,12;"July","August","September","October","November","December","January","February","March","April","May","June"})</f>
        <v>September</v>
      </c>
      <c r="T7" s="81" t="str">
        <f>LOOKUP(ABS(RIGHT(T6,2)),{1,2,3,4,5,6,7,8,9,10,11,12;"July","August","September","October","November","December","January","February","March","April","May","June"})</f>
        <v>October</v>
      </c>
      <c r="U7" s="81" t="str">
        <f>LOOKUP(ABS(RIGHT(U6,2)),{1,2,3,4,5,6,7,8,9,10,11,12;"July","August","September","October","November","December","January","February","March","April","May","June"})</f>
        <v>November</v>
      </c>
      <c r="V7" s="81" t="str">
        <f>LOOKUP(ABS(RIGHT(V6,2)),{1,2,3,4,5,6,7,8,9,10,11,12;"July","August","September","October","November","December","January","February","March","April","May","June"})</f>
        <v>December</v>
      </c>
      <c r="W7" s="83" t="e">
        <f>LOOKUP(ABS(RIGHT(W6,2)),{1,2,3,4,5,6,7,8,9,10,11,12;"July","August","September","October","November","December","January","February","March","April","May","June"})</f>
        <v>#VALUE!</v>
      </c>
      <c r="X7" s="81"/>
      <c r="Y7" s="81" t="str">
        <f>LOOKUP(ABS(RIGHT(Y6,2)),{1,2,3,4,5,6,7,8,9,10,11,12;"July","August","September","October","November","December","January","February","March","April","May","June"})</f>
        <v>February</v>
      </c>
      <c r="Z7" s="81" t="str">
        <f>LOOKUP(ABS(RIGHT(Z6,2)),{1,2,3,4,5,6,7,8,9,10,11,12;"July","August","September","October","November","December","January","February","March","April","May","June"})</f>
        <v>July</v>
      </c>
      <c r="AA7" s="81" t="str">
        <f>LOOKUP(ABS(RIGHT(AA6,2)),{1,2,3,4,5,6,7,8,9,10,11,12;"July","August","September","October","November","December","January","February","March","April","May","June"})</f>
        <v>August</v>
      </c>
      <c r="AB7" s="81" t="str">
        <f>LOOKUP(ABS(RIGHT(AB6,2)),{1,2,3,4,5,6,7,8,9,10,11,12;"July","August","September","October","November","December","January","February","March","April","May","June"})</f>
        <v>September</v>
      </c>
      <c r="AC7" s="81" t="str">
        <f>LOOKUP(ABS(RIGHT(AC6,2)),{1,2,3,4,5,6,7,8,9,10,11,12;"July","August","September","October","November","December","January","February","March","April","May","June"})</f>
        <v>October</v>
      </c>
      <c r="AD7" s="81" t="str">
        <f>LOOKUP(ABS(RIGHT(AD6,2)),{1,2,3,4,5,6,7,8,9,10,11,12;"July","August","September","October","November","December","January","February","March","April","May","June"})</f>
        <v>November</v>
      </c>
      <c r="AE7" s="81" t="str">
        <f>LOOKUP(ABS(RIGHT(AE6,2)),{1,2,3,4,5,6,7,8,9,10,11,12;"July","August","September","October","November","December","January","February","March","April","May","June"})</f>
        <v>December</v>
      </c>
      <c r="AF7" s="83" t="e">
        <f>LOOKUP(ABS(RIGHT(AF6,2)),{1,2,3,4,5,6,7,8,9,10,11,12;"July","August","September","October","November","December","January","February","March","April","May","June"})</f>
        <v>#VALUE!</v>
      </c>
      <c r="AG7" s="81"/>
      <c r="AH7" s="81"/>
      <c r="AI7" s="81"/>
    </row>
    <row r="8" spans="1:34" s="70" customFormat="1" ht="10.5" outlineLevel="1">
      <c r="A8" s="65" t="s">
        <v>239</v>
      </c>
      <c r="B8" s="66" t="s">
        <v>194</v>
      </c>
      <c r="C8" s="67"/>
      <c r="D8" s="66" t="s">
        <v>195</v>
      </c>
      <c r="E8" s="67"/>
      <c r="F8" s="67">
        <v>728771</v>
      </c>
      <c r="G8" s="67"/>
      <c r="H8" s="68">
        <f aca="true" t="shared" si="0" ref="H8:H15">+K8-F8</f>
        <v>1460179</v>
      </c>
      <c r="I8" s="69"/>
      <c r="J8" s="65">
        <v>2188950</v>
      </c>
      <c r="K8" s="69">
        <v>2188950</v>
      </c>
      <c r="L8" s="67"/>
      <c r="M8" s="67"/>
      <c r="N8" s="67"/>
      <c r="O8" s="65">
        <v>289.35</v>
      </c>
      <c r="P8" s="65">
        <v>-289.35</v>
      </c>
      <c r="Q8" s="65">
        <v>30531.97</v>
      </c>
      <c r="R8" s="65">
        <v>84763.93</v>
      </c>
      <c r="S8" s="65">
        <v>-2528.71</v>
      </c>
      <c r="T8" s="65">
        <v>1918.43</v>
      </c>
      <c r="U8" s="65">
        <v>-14613.42</v>
      </c>
      <c r="V8" s="65">
        <v>-3587.51</v>
      </c>
      <c r="W8" s="67">
        <v>96484.69</v>
      </c>
      <c r="X8" s="67"/>
      <c r="Y8" s="65">
        <v>0</v>
      </c>
      <c r="Z8" s="65">
        <v>1021.45</v>
      </c>
      <c r="AA8" s="65">
        <v>8115.78</v>
      </c>
      <c r="AB8" s="65">
        <v>19809.83</v>
      </c>
      <c r="AC8" s="65">
        <v>23038.95</v>
      </c>
      <c r="AD8" s="65">
        <v>48900.05</v>
      </c>
      <c r="AE8" s="65">
        <v>5081.1</v>
      </c>
      <c r="AF8" s="67">
        <v>105967.16</v>
      </c>
      <c r="AH8" s="67">
        <f aca="true" t="shared" si="1" ref="AH8:AH15">+K8-M8-W8-AF8</f>
        <v>1986498.1500000001</v>
      </c>
    </row>
    <row r="9" spans="1:34" s="70" customFormat="1" ht="10.5" outlineLevel="1">
      <c r="A9" s="65" t="s">
        <v>240</v>
      </c>
      <c r="B9" s="66" t="s">
        <v>241</v>
      </c>
      <c r="C9" s="67"/>
      <c r="D9" s="66" t="s">
        <v>242</v>
      </c>
      <c r="E9" s="67"/>
      <c r="F9" s="67">
        <v>23216</v>
      </c>
      <c r="G9" s="67"/>
      <c r="H9" s="68">
        <f t="shared" si="0"/>
        <v>350</v>
      </c>
      <c r="I9" s="69"/>
      <c r="J9" s="65">
        <v>23566</v>
      </c>
      <c r="K9" s="69">
        <v>23566</v>
      </c>
      <c r="L9" s="67"/>
      <c r="M9" s="67"/>
      <c r="N9" s="67"/>
      <c r="O9" s="65">
        <v>0</v>
      </c>
      <c r="P9" s="65">
        <v>0</v>
      </c>
      <c r="Q9" s="65">
        <v>5591.37</v>
      </c>
      <c r="R9" s="65">
        <v>-1514.22</v>
      </c>
      <c r="S9" s="65">
        <v>0</v>
      </c>
      <c r="T9" s="65">
        <v>-1358.96</v>
      </c>
      <c r="U9" s="65">
        <v>182.46</v>
      </c>
      <c r="V9" s="65">
        <v>0</v>
      </c>
      <c r="W9" s="67">
        <v>2900.65</v>
      </c>
      <c r="X9" s="67"/>
      <c r="Y9" s="65">
        <v>0</v>
      </c>
      <c r="Z9" s="65">
        <v>609.73</v>
      </c>
      <c r="AA9" s="65">
        <v>2784.03</v>
      </c>
      <c r="AB9" s="65">
        <v>653</v>
      </c>
      <c r="AC9" s="65">
        <v>-5265.21</v>
      </c>
      <c r="AD9" s="65">
        <v>314.19</v>
      </c>
      <c r="AE9" s="65">
        <v>1747.81</v>
      </c>
      <c r="AF9" s="67">
        <v>843.55</v>
      </c>
      <c r="AH9" s="67">
        <f t="shared" si="1"/>
        <v>19821.8</v>
      </c>
    </row>
    <row r="10" spans="1:34" s="70" customFormat="1" ht="10.5" outlineLevel="1">
      <c r="A10" s="65" t="s">
        <v>243</v>
      </c>
      <c r="B10" s="66" t="s">
        <v>244</v>
      </c>
      <c r="C10" s="67"/>
      <c r="D10" s="66" t="s">
        <v>245</v>
      </c>
      <c r="E10" s="67"/>
      <c r="F10" s="67">
        <v>33360</v>
      </c>
      <c r="G10" s="67"/>
      <c r="H10" s="68">
        <f t="shared" si="0"/>
        <v>932</v>
      </c>
      <c r="I10" s="69"/>
      <c r="J10" s="65">
        <v>34292</v>
      </c>
      <c r="K10" s="69">
        <v>34292</v>
      </c>
      <c r="L10" s="67"/>
      <c r="M10" s="67"/>
      <c r="N10" s="67"/>
      <c r="O10" s="65">
        <v>0</v>
      </c>
      <c r="P10" s="65">
        <v>0</v>
      </c>
      <c r="Q10" s="65">
        <v>8854.38</v>
      </c>
      <c r="R10" s="65">
        <v>-2160.15</v>
      </c>
      <c r="S10" s="65">
        <v>742.67</v>
      </c>
      <c r="T10" s="65">
        <v>-1895.39</v>
      </c>
      <c r="U10" s="65">
        <v>-311.72</v>
      </c>
      <c r="V10" s="65">
        <v>0</v>
      </c>
      <c r="W10" s="67">
        <v>5229.79</v>
      </c>
      <c r="X10" s="67"/>
      <c r="Y10" s="65">
        <v>0</v>
      </c>
      <c r="Z10" s="65">
        <v>191.82</v>
      </c>
      <c r="AA10" s="65">
        <v>2771.96</v>
      </c>
      <c r="AB10" s="65">
        <v>839.64</v>
      </c>
      <c r="AC10" s="65">
        <v>5922.11</v>
      </c>
      <c r="AD10" s="65">
        <v>1206.76</v>
      </c>
      <c r="AE10" s="65">
        <v>962.46</v>
      </c>
      <c r="AF10" s="67">
        <v>11894.75</v>
      </c>
      <c r="AH10" s="67">
        <f t="shared" si="1"/>
        <v>17167.46</v>
      </c>
    </row>
    <row r="11" spans="1:34" s="70" customFormat="1" ht="10.5" outlineLevel="1">
      <c r="A11" s="65" t="s">
        <v>246</v>
      </c>
      <c r="B11" s="66" t="s">
        <v>247</v>
      </c>
      <c r="C11" s="67"/>
      <c r="D11" s="66" t="s">
        <v>248</v>
      </c>
      <c r="E11" s="67"/>
      <c r="F11" s="67">
        <v>51649</v>
      </c>
      <c r="G11" s="67"/>
      <c r="H11" s="68">
        <f t="shared" si="0"/>
        <v>21</v>
      </c>
      <c r="I11" s="69"/>
      <c r="J11" s="65">
        <v>51670</v>
      </c>
      <c r="K11" s="69">
        <v>51670</v>
      </c>
      <c r="L11" s="67"/>
      <c r="M11" s="67"/>
      <c r="N11" s="67"/>
      <c r="O11" s="65">
        <v>0</v>
      </c>
      <c r="P11" s="65">
        <v>0</v>
      </c>
      <c r="Q11" s="65">
        <v>10643.68</v>
      </c>
      <c r="R11" s="65">
        <v>-1158.69</v>
      </c>
      <c r="S11" s="65">
        <v>-2205.11</v>
      </c>
      <c r="T11" s="65">
        <v>-2459.4</v>
      </c>
      <c r="U11" s="65">
        <v>1102.34</v>
      </c>
      <c r="V11" s="65">
        <v>0</v>
      </c>
      <c r="W11" s="67">
        <v>5922.82</v>
      </c>
      <c r="X11" s="67"/>
      <c r="Y11" s="65">
        <v>0</v>
      </c>
      <c r="Z11" s="65">
        <v>194.05</v>
      </c>
      <c r="AA11" s="65">
        <v>2163.37</v>
      </c>
      <c r="AB11" s="65">
        <v>7563.36</v>
      </c>
      <c r="AC11" s="65">
        <v>3721.46</v>
      </c>
      <c r="AD11" s="65">
        <v>3180.78</v>
      </c>
      <c r="AE11" s="65">
        <v>2021.29</v>
      </c>
      <c r="AF11" s="67">
        <v>18844.31</v>
      </c>
      <c r="AH11" s="67">
        <f t="shared" si="1"/>
        <v>26902.87</v>
      </c>
    </row>
    <row r="12" spans="1:34" s="70" customFormat="1" ht="10.5" outlineLevel="1">
      <c r="A12" s="65" t="s">
        <v>249</v>
      </c>
      <c r="B12" s="66" t="s">
        <v>250</v>
      </c>
      <c r="C12" s="67"/>
      <c r="D12" s="66" t="s">
        <v>251</v>
      </c>
      <c r="E12" s="67"/>
      <c r="F12" s="67">
        <v>59983</v>
      </c>
      <c r="G12" s="67"/>
      <c r="H12" s="68">
        <f t="shared" si="0"/>
        <v>1495</v>
      </c>
      <c r="I12" s="69"/>
      <c r="J12" s="65">
        <v>61478</v>
      </c>
      <c r="K12" s="69">
        <v>61478</v>
      </c>
      <c r="L12" s="67"/>
      <c r="M12" s="67"/>
      <c r="N12" s="67"/>
      <c r="O12" s="65">
        <v>0</v>
      </c>
      <c r="P12" s="65">
        <v>0</v>
      </c>
      <c r="Q12" s="65">
        <v>8036.69</v>
      </c>
      <c r="R12" s="65">
        <v>0</v>
      </c>
      <c r="S12" s="65">
        <v>0</v>
      </c>
      <c r="T12" s="65">
        <v>-813.29</v>
      </c>
      <c r="U12" s="65">
        <v>212.35</v>
      </c>
      <c r="V12" s="65">
        <v>-66.64</v>
      </c>
      <c r="W12" s="67">
        <v>7369.11</v>
      </c>
      <c r="X12" s="67"/>
      <c r="Y12" s="65">
        <v>0</v>
      </c>
      <c r="Z12" s="65">
        <v>137.46</v>
      </c>
      <c r="AA12" s="65">
        <v>666.6</v>
      </c>
      <c r="AB12" s="65">
        <v>1185.73</v>
      </c>
      <c r="AC12" s="65">
        <v>5831.67</v>
      </c>
      <c r="AD12" s="65">
        <v>5233.17</v>
      </c>
      <c r="AE12" s="65">
        <v>1562.57</v>
      </c>
      <c r="AF12" s="67">
        <v>14617.2</v>
      </c>
      <c r="AH12" s="67">
        <f t="shared" si="1"/>
        <v>39491.69</v>
      </c>
    </row>
    <row r="13" spans="1:34" s="70" customFormat="1" ht="10.5" outlineLevel="1">
      <c r="A13" s="65" t="s">
        <v>252</v>
      </c>
      <c r="B13" s="66" t="s">
        <v>253</v>
      </c>
      <c r="C13" s="67"/>
      <c r="D13" s="66" t="s">
        <v>254</v>
      </c>
      <c r="E13" s="67"/>
      <c r="F13" s="67">
        <v>24677</v>
      </c>
      <c r="G13" s="67"/>
      <c r="H13" s="68">
        <f t="shared" si="0"/>
        <v>0</v>
      </c>
      <c r="I13" s="69"/>
      <c r="J13" s="65">
        <v>24677</v>
      </c>
      <c r="K13" s="69">
        <v>24677</v>
      </c>
      <c r="L13" s="67"/>
      <c r="M13" s="67"/>
      <c r="N13" s="67"/>
      <c r="O13" s="65">
        <v>0</v>
      </c>
      <c r="P13" s="65">
        <v>0</v>
      </c>
      <c r="Q13" s="65">
        <v>7430.43</v>
      </c>
      <c r="R13" s="65">
        <v>-1857.62</v>
      </c>
      <c r="S13" s="65">
        <v>0</v>
      </c>
      <c r="T13" s="65">
        <v>-1857.62</v>
      </c>
      <c r="U13" s="65">
        <v>0</v>
      </c>
      <c r="V13" s="65">
        <v>0</v>
      </c>
      <c r="W13" s="67">
        <v>3715.19</v>
      </c>
      <c r="X13" s="67"/>
      <c r="Y13" s="65">
        <v>-373</v>
      </c>
      <c r="Z13" s="65">
        <v>162.74</v>
      </c>
      <c r="AA13" s="65">
        <v>2360.76</v>
      </c>
      <c r="AB13" s="65">
        <v>984.22</v>
      </c>
      <c r="AC13" s="65">
        <v>3039.76</v>
      </c>
      <c r="AD13" s="65">
        <v>2401.4</v>
      </c>
      <c r="AE13" s="65">
        <v>75</v>
      </c>
      <c r="AF13" s="67">
        <v>8650.88</v>
      </c>
      <c r="AH13" s="67">
        <f t="shared" si="1"/>
        <v>12310.930000000002</v>
      </c>
    </row>
    <row r="14" spans="1:34" s="70" customFormat="1" ht="10.5" outlineLevel="1">
      <c r="A14" s="65" t="s">
        <v>255</v>
      </c>
      <c r="B14" s="66" t="s">
        <v>256</v>
      </c>
      <c r="C14" s="67"/>
      <c r="D14" s="66" t="s">
        <v>257</v>
      </c>
      <c r="E14" s="67"/>
      <c r="F14" s="67">
        <v>35722</v>
      </c>
      <c r="G14" s="67"/>
      <c r="H14" s="68">
        <f t="shared" si="0"/>
        <v>-13</v>
      </c>
      <c r="I14" s="69"/>
      <c r="J14" s="65">
        <v>35709</v>
      </c>
      <c r="K14" s="69">
        <v>35709</v>
      </c>
      <c r="L14" s="67"/>
      <c r="M14" s="67"/>
      <c r="N14" s="67"/>
      <c r="O14" s="65">
        <v>0</v>
      </c>
      <c r="P14" s="65">
        <v>0</v>
      </c>
      <c r="Q14" s="65">
        <v>5822.01</v>
      </c>
      <c r="R14" s="65">
        <v>-967.92</v>
      </c>
      <c r="S14" s="65">
        <v>232.08</v>
      </c>
      <c r="T14" s="65">
        <v>-932.31</v>
      </c>
      <c r="U14" s="65">
        <v>0</v>
      </c>
      <c r="V14" s="65">
        <v>0</v>
      </c>
      <c r="W14" s="67">
        <v>4153.86</v>
      </c>
      <c r="X14" s="67"/>
      <c r="Y14" s="65">
        <v>0</v>
      </c>
      <c r="Z14" s="65">
        <v>153.78</v>
      </c>
      <c r="AA14" s="65">
        <v>2485.93</v>
      </c>
      <c r="AB14" s="65">
        <v>2035.46</v>
      </c>
      <c r="AC14" s="65">
        <v>5686.29</v>
      </c>
      <c r="AD14" s="65">
        <v>1880.72</v>
      </c>
      <c r="AE14" s="65">
        <v>1123.32</v>
      </c>
      <c r="AF14" s="67">
        <v>13365.5</v>
      </c>
      <c r="AH14" s="67">
        <f t="shared" si="1"/>
        <v>18189.64</v>
      </c>
    </row>
    <row r="15" spans="1:34" s="70" customFormat="1" ht="10.5" outlineLevel="1">
      <c r="A15" s="65" t="s">
        <v>258</v>
      </c>
      <c r="B15" s="66" t="s">
        <v>259</v>
      </c>
      <c r="C15" s="67"/>
      <c r="D15" s="66" t="s">
        <v>260</v>
      </c>
      <c r="E15" s="67"/>
      <c r="F15" s="67">
        <v>21433</v>
      </c>
      <c r="G15" s="67"/>
      <c r="H15" s="68">
        <f t="shared" si="0"/>
        <v>51</v>
      </c>
      <c r="I15" s="69"/>
      <c r="J15" s="65">
        <v>21484</v>
      </c>
      <c r="K15" s="69">
        <v>21484</v>
      </c>
      <c r="L15" s="67"/>
      <c r="M15" s="67"/>
      <c r="N15" s="67"/>
      <c r="O15" s="65">
        <v>0</v>
      </c>
      <c r="P15" s="65">
        <v>0</v>
      </c>
      <c r="Q15" s="65">
        <v>2757.29</v>
      </c>
      <c r="R15" s="65">
        <v>-689.07</v>
      </c>
      <c r="S15" s="65">
        <v>50.79</v>
      </c>
      <c r="T15" s="65">
        <v>-739.86</v>
      </c>
      <c r="U15" s="65">
        <v>0</v>
      </c>
      <c r="V15" s="65">
        <v>0</v>
      </c>
      <c r="W15" s="67">
        <v>1379.15</v>
      </c>
      <c r="X15" s="67"/>
      <c r="Y15" s="65">
        <v>0</v>
      </c>
      <c r="Z15" s="65">
        <v>153.35</v>
      </c>
      <c r="AA15" s="65">
        <v>979.4</v>
      </c>
      <c r="AB15" s="65">
        <v>715.4</v>
      </c>
      <c r="AC15" s="65">
        <v>3831.78</v>
      </c>
      <c r="AD15" s="65">
        <v>2032.06</v>
      </c>
      <c r="AE15" s="65">
        <v>603.84</v>
      </c>
      <c r="AF15" s="67">
        <v>8315.83</v>
      </c>
      <c r="AH15" s="67">
        <f t="shared" si="1"/>
        <v>11789.019999999999</v>
      </c>
    </row>
    <row r="16" spans="1:34" s="85" customFormat="1" ht="15.75">
      <c r="A16" s="85" t="s">
        <v>261</v>
      </c>
      <c r="B16" s="86" t="s">
        <v>262</v>
      </c>
      <c r="C16" s="86"/>
      <c r="D16" s="86" t="s">
        <v>195</v>
      </c>
      <c r="F16" s="87">
        <v>978811</v>
      </c>
      <c r="H16" s="88">
        <f>+K16-F16</f>
        <v>1463015</v>
      </c>
      <c r="I16" s="89"/>
      <c r="J16" s="85">
        <v>2441826</v>
      </c>
      <c r="K16" s="90">
        <v>2441826</v>
      </c>
      <c r="O16" s="85">
        <v>289.35</v>
      </c>
      <c r="P16" s="85">
        <v>-289.35</v>
      </c>
      <c r="Q16" s="85">
        <v>79667.82</v>
      </c>
      <c r="R16" s="85">
        <v>76416.26</v>
      </c>
      <c r="S16" s="85">
        <v>-3708.28</v>
      </c>
      <c r="T16" s="85">
        <v>-8138.4</v>
      </c>
      <c r="U16" s="85">
        <v>-13427.99</v>
      </c>
      <c r="V16" s="85">
        <v>-3654.15</v>
      </c>
      <c r="W16" s="85">
        <v>127155.26</v>
      </c>
      <c r="Y16" s="85">
        <v>-373</v>
      </c>
      <c r="Z16" s="85">
        <v>2624.38</v>
      </c>
      <c r="AA16" s="85">
        <v>22327.83</v>
      </c>
      <c r="AB16" s="85">
        <v>33786.64</v>
      </c>
      <c r="AC16" s="85">
        <v>45806.81</v>
      </c>
      <c r="AD16" s="85">
        <v>65149.13</v>
      </c>
      <c r="AE16" s="85">
        <v>13177.39</v>
      </c>
      <c r="AF16" s="85">
        <v>182499.18</v>
      </c>
      <c r="AH16" s="85">
        <f>+K16-M16-W16-AF16</f>
        <v>2132171.56</v>
      </c>
    </row>
    <row r="17" spans="1:31" ht="10.5">
      <c r="A17" s="67"/>
      <c r="J17" s="67"/>
      <c r="K17" s="91"/>
      <c r="O17" s="67"/>
      <c r="P17" s="67"/>
      <c r="Q17" s="67"/>
      <c r="R17" s="67"/>
      <c r="S17" s="67"/>
      <c r="T17" s="67"/>
      <c r="U17" s="67"/>
      <c r="V17" s="67"/>
      <c r="Y17" s="67"/>
      <c r="Z17" s="67"/>
      <c r="AA17" s="67"/>
      <c r="AB17" s="67"/>
      <c r="AC17" s="67"/>
      <c r="AD17" s="67"/>
      <c r="AE17" s="67"/>
    </row>
    <row r="18" ht="10.5">
      <c r="D18" s="83"/>
    </row>
  </sheetData>
  <printOptions gridLines="1"/>
  <pageMargins left="0.25" right="0.25" top="0.5" bottom="0.5" header="0.25" footer="0.25"/>
  <pageSetup blackAndWhite="1" orientation="landscape" pageOrder="overThenDown" r:id="rId1"/>
  <headerFooter alignWithMargins="0">
    <oddHeader>&amp;C&amp;F</oddHeader>
    <oddFooter>&amp;L&amp;D&amp;RPage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4"/>
  <sheetViews>
    <sheetView zoomScale="75" zoomScaleNormal="75" workbookViewId="0" topLeftCell="B2">
      <pane xSplit="3" ySplit="6" topLeftCell="AM23" activePane="bottomRight" state="frozen"/>
      <selection pane="topLeft" activeCell="B2" sqref="B2"/>
      <selection pane="topRight" activeCell="E2" sqref="E2"/>
      <selection pane="bottomLeft" activeCell="B8" sqref="B8"/>
      <selection pane="bottomRight" activeCell="K57" sqref="K57"/>
    </sheetView>
  </sheetViews>
  <sheetFormatPr defaultColWidth="9.140625" defaultRowHeight="12.75" outlineLevelRow="1" outlineLevelCol="1"/>
  <cols>
    <col min="1" max="1" width="0" style="97" hidden="1" customWidth="1"/>
    <col min="2" max="2" width="15.7109375" style="95" customWidth="1"/>
    <col min="3" max="3" width="1.57421875" style="95" customWidth="1"/>
    <col min="4" max="4" width="31.7109375" style="95" customWidth="1"/>
    <col min="5" max="5" width="1.7109375" style="95" customWidth="1"/>
    <col min="6" max="13" width="13.28125" style="97" customWidth="1" outlineLevel="1"/>
    <col min="14" max="14" width="13.28125" style="95" customWidth="1"/>
    <col min="15" max="15" width="1.7109375" style="95" customWidth="1"/>
    <col min="16" max="16" width="13.57421875" style="96" customWidth="1"/>
    <col min="17" max="17" width="1.7109375" style="95" customWidth="1"/>
    <col min="18" max="25" width="12.7109375" style="97" customWidth="1" outlineLevel="1"/>
    <col min="26" max="26" width="12.7109375" style="95" customWidth="1"/>
    <col min="27" max="27" width="2.00390625" style="95" customWidth="1"/>
    <col min="28" max="28" width="15.140625" style="95" customWidth="1"/>
    <col min="29" max="29" width="2.140625" style="95" customWidth="1"/>
    <col min="30" max="37" width="16.28125" style="97" customWidth="1" outlineLevel="1"/>
    <col min="38" max="38" width="16.28125" style="95" customWidth="1"/>
    <col min="39" max="39" width="2.28125" style="95" customWidth="1"/>
    <col min="40" max="47" width="13.421875" style="97" customWidth="1" outlineLevel="1"/>
    <col min="48" max="48" width="13.421875" style="95" customWidth="1"/>
    <col min="49" max="49" width="2.28125" style="95" customWidth="1"/>
    <col min="50" max="50" width="16.421875" style="96" customWidth="1"/>
    <col min="51" max="16384" width="8.00390625" style="95" customWidth="1"/>
  </cols>
  <sheetData>
    <row r="1" spans="1:50" s="97" customFormat="1" ht="10.5" hidden="1">
      <c r="A1" s="93" t="s">
        <v>198</v>
      </c>
      <c r="B1" s="94" t="s">
        <v>199</v>
      </c>
      <c r="C1" s="95"/>
      <c r="D1" s="94" t="s">
        <v>200</v>
      </c>
      <c r="E1" s="95"/>
      <c r="F1" s="93" t="s">
        <v>239</v>
      </c>
      <c r="G1" s="93" t="s">
        <v>240</v>
      </c>
      <c r="H1" s="93" t="s">
        <v>243</v>
      </c>
      <c r="I1" s="93" t="s">
        <v>246</v>
      </c>
      <c r="J1" s="93" t="s">
        <v>249</v>
      </c>
      <c r="K1" s="93" t="s">
        <v>252</v>
      </c>
      <c r="L1" s="93" t="s">
        <v>255</v>
      </c>
      <c r="M1" s="93" t="s">
        <v>258</v>
      </c>
      <c r="N1" s="95" t="s">
        <v>263</v>
      </c>
      <c r="O1" s="95"/>
      <c r="P1" s="96" t="s">
        <v>19</v>
      </c>
      <c r="Q1" s="95"/>
      <c r="R1" s="93" t="s">
        <v>239</v>
      </c>
      <c r="S1" s="93" t="s">
        <v>240</v>
      </c>
      <c r="T1" s="93" t="s">
        <v>243</v>
      </c>
      <c r="U1" s="93" t="s">
        <v>246</v>
      </c>
      <c r="V1" s="93" t="s">
        <v>249</v>
      </c>
      <c r="W1" s="93" t="s">
        <v>252</v>
      </c>
      <c r="X1" s="93" t="s">
        <v>255</v>
      </c>
      <c r="Y1" s="93" t="s">
        <v>258</v>
      </c>
      <c r="Z1" s="95" t="s">
        <v>264</v>
      </c>
      <c r="AB1" s="95"/>
      <c r="AC1" s="95"/>
      <c r="AD1" s="93" t="s">
        <v>239</v>
      </c>
      <c r="AE1" s="93" t="s">
        <v>240</v>
      </c>
      <c r="AF1" s="93" t="s">
        <v>243</v>
      </c>
      <c r="AG1" s="93" t="s">
        <v>246</v>
      </c>
      <c r="AH1" s="93" t="s">
        <v>249</v>
      </c>
      <c r="AI1" s="93" t="s">
        <v>252</v>
      </c>
      <c r="AJ1" s="93" t="s">
        <v>255</v>
      </c>
      <c r="AK1" s="93" t="s">
        <v>258</v>
      </c>
      <c r="AL1" s="95" t="s">
        <v>265</v>
      </c>
      <c r="AN1" s="93" t="s">
        <v>239</v>
      </c>
      <c r="AO1" s="93" t="s">
        <v>240</v>
      </c>
      <c r="AP1" s="93" t="s">
        <v>243</v>
      </c>
      <c r="AQ1" s="93" t="s">
        <v>246</v>
      </c>
      <c r="AR1" s="93" t="s">
        <v>249</v>
      </c>
      <c r="AS1" s="93" t="s">
        <v>252</v>
      </c>
      <c r="AT1" s="93" t="s">
        <v>255</v>
      </c>
      <c r="AU1" s="93" t="s">
        <v>258</v>
      </c>
      <c r="AV1" s="95" t="s">
        <v>266</v>
      </c>
      <c r="AX1" s="95" t="s">
        <v>19</v>
      </c>
    </row>
    <row r="2" spans="1:50" s="97" customFormat="1" ht="10.5">
      <c r="A2" s="93"/>
      <c r="B2" s="94"/>
      <c r="C2" s="95"/>
      <c r="D2" s="94"/>
      <c r="E2" s="95"/>
      <c r="F2" s="93"/>
      <c r="G2" s="93"/>
      <c r="H2" s="93"/>
      <c r="I2" s="93"/>
      <c r="J2" s="93"/>
      <c r="K2" s="93"/>
      <c r="L2" s="93"/>
      <c r="M2" s="93"/>
      <c r="N2" s="98"/>
      <c r="O2" s="95"/>
      <c r="P2" s="96"/>
      <c r="Q2" s="95"/>
      <c r="R2" s="93"/>
      <c r="S2" s="93"/>
      <c r="T2" s="93"/>
      <c r="U2" s="93"/>
      <c r="V2" s="93"/>
      <c r="W2" s="93"/>
      <c r="X2" s="93"/>
      <c r="Y2" s="93"/>
      <c r="Z2" s="98"/>
      <c r="AD2" s="93"/>
      <c r="AE2" s="93"/>
      <c r="AF2" s="93"/>
      <c r="AG2" s="93"/>
      <c r="AH2" s="93"/>
      <c r="AI2" s="93"/>
      <c r="AJ2" s="93"/>
      <c r="AK2" s="93"/>
      <c r="AN2" s="93"/>
      <c r="AO2" s="93"/>
      <c r="AP2" s="93"/>
      <c r="AQ2" s="93"/>
      <c r="AR2" s="93"/>
      <c r="AS2" s="93"/>
      <c r="AT2" s="93"/>
      <c r="AU2" s="93"/>
      <c r="AV2" s="95"/>
      <c r="AX2" s="99"/>
    </row>
    <row r="3" spans="1:50" s="140" customFormat="1" ht="23.25">
      <c r="A3" s="137"/>
      <c r="B3" s="138"/>
      <c r="C3" s="139" t="s">
        <v>267</v>
      </c>
      <c r="E3" s="138"/>
      <c r="F3" s="137"/>
      <c r="G3" s="137"/>
      <c r="H3" s="137"/>
      <c r="I3" s="137"/>
      <c r="J3" s="137"/>
      <c r="K3" s="137"/>
      <c r="L3" s="137"/>
      <c r="M3" s="137"/>
      <c r="N3" s="138"/>
      <c r="O3" s="138"/>
      <c r="P3" s="141"/>
      <c r="Q3" s="138"/>
      <c r="R3" s="137"/>
      <c r="S3" s="137"/>
      <c r="T3" s="137"/>
      <c r="U3" s="137"/>
      <c r="V3" s="137"/>
      <c r="W3" s="137"/>
      <c r="X3" s="137"/>
      <c r="Y3" s="137"/>
      <c r="Z3" s="138"/>
      <c r="AD3" s="137"/>
      <c r="AE3" s="137"/>
      <c r="AF3" s="137"/>
      <c r="AG3" s="137"/>
      <c r="AH3" s="137"/>
      <c r="AI3" s="137"/>
      <c r="AJ3" s="137"/>
      <c r="AK3" s="137"/>
      <c r="AN3" s="137"/>
      <c r="AO3" s="137"/>
      <c r="AP3" s="137"/>
      <c r="AQ3" s="137"/>
      <c r="AR3" s="137"/>
      <c r="AS3" s="137"/>
      <c r="AT3" s="137"/>
      <c r="AU3" s="137"/>
      <c r="AV3" s="138"/>
      <c r="AX3" s="142"/>
    </row>
    <row r="4" spans="2:48" ht="12.75" customHeight="1">
      <c r="B4" s="100"/>
      <c r="C4" s="101"/>
      <c r="E4" s="100"/>
      <c r="Q4" s="100"/>
      <c r="AV4" s="100"/>
    </row>
    <row r="5" spans="2:50" ht="12.75" customHeight="1">
      <c r="B5" s="100"/>
      <c r="C5" s="101"/>
      <c r="D5" s="100"/>
      <c r="E5" s="100"/>
      <c r="O5" s="100"/>
      <c r="Q5" s="100"/>
      <c r="AV5" s="100"/>
      <c r="AX5" s="100"/>
    </row>
    <row r="6" spans="2:50" ht="10.5" customHeight="1">
      <c r="B6" s="100"/>
      <c r="D6" s="100"/>
      <c r="N6" s="100"/>
      <c r="P6" s="100"/>
      <c r="Z6" s="100"/>
      <c r="AB6" s="100"/>
      <c r="AL6" s="100"/>
      <c r="AV6" s="100"/>
      <c r="AX6" s="95"/>
    </row>
    <row r="7" spans="1:50" s="104" customFormat="1" ht="47.25" customHeight="1">
      <c r="A7" s="102" t="s">
        <v>268</v>
      </c>
      <c r="B7" s="103" t="s">
        <v>8</v>
      </c>
      <c r="D7" s="103" t="s">
        <v>9</v>
      </c>
      <c r="F7" s="102" t="s">
        <v>194</v>
      </c>
      <c r="G7" s="102" t="s">
        <v>241</v>
      </c>
      <c r="H7" s="102" t="s">
        <v>244</v>
      </c>
      <c r="I7" s="102" t="s">
        <v>247</v>
      </c>
      <c r="J7" s="102" t="s">
        <v>250</v>
      </c>
      <c r="K7" s="102" t="s">
        <v>253</v>
      </c>
      <c r="L7" s="102" t="s">
        <v>256</v>
      </c>
      <c r="M7" s="102" t="s">
        <v>259</v>
      </c>
      <c r="N7" s="103" t="s">
        <v>269</v>
      </c>
      <c r="P7" s="103" t="s">
        <v>31</v>
      </c>
      <c r="R7" s="102" t="s">
        <v>194</v>
      </c>
      <c r="S7" s="102" t="s">
        <v>241</v>
      </c>
      <c r="T7" s="102" t="s">
        <v>244</v>
      </c>
      <c r="U7" s="102" t="s">
        <v>247</v>
      </c>
      <c r="V7" s="102" t="s">
        <v>250</v>
      </c>
      <c r="W7" s="102" t="s">
        <v>253</v>
      </c>
      <c r="X7" s="102" t="s">
        <v>256</v>
      </c>
      <c r="Y7" s="102" t="s">
        <v>259</v>
      </c>
      <c r="Z7" s="103" t="s">
        <v>236</v>
      </c>
      <c r="AB7" s="103" t="s">
        <v>270</v>
      </c>
      <c r="AD7" s="102" t="s">
        <v>194</v>
      </c>
      <c r="AE7" s="102" t="s">
        <v>241</v>
      </c>
      <c r="AF7" s="102" t="s">
        <v>244</v>
      </c>
      <c r="AG7" s="102" t="s">
        <v>247</v>
      </c>
      <c r="AH7" s="102" t="s">
        <v>250</v>
      </c>
      <c r="AI7" s="102" t="s">
        <v>253</v>
      </c>
      <c r="AJ7" s="102" t="s">
        <v>256</v>
      </c>
      <c r="AK7" s="102" t="s">
        <v>259</v>
      </c>
      <c r="AL7" s="103" t="s">
        <v>271</v>
      </c>
      <c r="AN7" s="102" t="s">
        <v>194</v>
      </c>
      <c r="AO7" s="102" t="s">
        <v>241</v>
      </c>
      <c r="AP7" s="102" t="s">
        <v>244</v>
      </c>
      <c r="AQ7" s="102" t="s">
        <v>247</v>
      </c>
      <c r="AR7" s="102" t="s">
        <v>250</v>
      </c>
      <c r="AS7" s="102" t="s">
        <v>253</v>
      </c>
      <c r="AT7" s="102" t="s">
        <v>256</v>
      </c>
      <c r="AU7" s="102" t="s">
        <v>259</v>
      </c>
      <c r="AV7" s="103" t="s">
        <v>272</v>
      </c>
      <c r="AX7" s="103" t="s">
        <v>13</v>
      </c>
    </row>
    <row r="8" spans="1:50" s="97" customFormat="1" ht="10.5" outlineLevel="1">
      <c r="A8" s="93" t="s">
        <v>47</v>
      </c>
      <c r="B8" s="94" t="s">
        <v>114</v>
      </c>
      <c r="C8" s="95"/>
      <c r="D8" s="94" t="s">
        <v>115</v>
      </c>
      <c r="E8" s="95"/>
      <c r="F8" s="93">
        <v>0</v>
      </c>
      <c r="G8" s="93">
        <v>0</v>
      </c>
      <c r="H8" s="93">
        <v>0</v>
      </c>
      <c r="I8" s="93">
        <v>0</v>
      </c>
      <c r="J8" s="93">
        <v>0</v>
      </c>
      <c r="K8" s="93">
        <v>0</v>
      </c>
      <c r="L8" s="93">
        <v>0</v>
      </c>
      <c r="M8" s="93">
        <v>0</v>
      </c>
      <c r="N8" s="95">
        <v>0</v>
      </c>
      <c r="O8" s="95"/>
      <c r="P8" s="96">
        <f aca="true" t="shared" si="0" ref="P8:P46">+Z8-N8</f>
        <v>0</v>
      </c>
      <c r="Q8" s="95"/>
      <c r="R8" s="93">
        <v>0</v>
      </c>
      <c r="S8" s="93">
        <v>0</v>
      </c>
      <c r="T8" s="93">
        <v>0</v>
      </c>
      <c r="U8" s="93">
        <v>0</v>
      </c>
      <c r="V8" s="93">
        <v>0</v>
      </c>
      <c r="W8" s="93">
        <v>0</v>
      </c>
      <c r="X8" s="93">
        <v>0</v>
      </c>
      <c r="Y8" s="93">
        <v>0</v>
      </c>
      <c r="Z8" s="95">
        <v>0</v>
      </c>
      <c r="AB8" s="95"/>
      <c r="AC8" s="95"/>
      <c r="AD8" s="93">
        <v>0</v>
      </c>
      <c r="AE8" s="93">
        <v>0</v>
      </c>
      <c r="AF8" s="93">
        <v>0</v>
      </c>
      <c r="AG8" s="93">
        <v>0</v>
      </c>
      <c r="AH8" s="93">
        <v>0</v>
      </c>
      <c r="AI8" s="93">
        <v>0</v>
      </c>
      <c r="AJ8" s="93">
        <v>0</v>
      </c>
      <c r="AK8" s="93">
        <v>0</v>
      </c>
      <c r="AL8" s="95">
        <v>0</v>
      </c>
      <c r="AN8" s="93">
        <v>9672.5</v>
      </c>
      <c r="AO8" s="93">
        <v>0</v>
      </c>
      <c r="AP8" s="93">
        <v>0</v>
      </c>
      <c r="AQ8" s="93">
        <v>0</v>
      </c>
      <c r="AR8" s="93">
        <v>0</v>
      </c>
      <c r="AS8" s="93">
        <v>0</v>
      </c>
      <c r="AT8" s="93">
        <v>0</v>
      </c>
      <c r="AU8" s="93">
        <v>0</v>
      </c>
      <c r="AV8" s="95">
        <v>9672.5</v>
      </c>
      <c r="AX8" s="95">
        <f aca="true" t="shared" si="1" ref="AX8:AX46">+Z8-AB8-AL8-AV8</f>
        <v>-9672.5</v>
      </c>
    </row>
    <row r="9" spans="1:50" s="97" customFormat="1" ht="10.5" outlineLevel="1">
      <c r="A9" s="93" t="s">
        <v>48</v>
      </c>
      <c r="B9" s="94" t="s">
        <v>116</v>
      </c>
      <c r="C9" s="95"/>
      <c r="D9" s="94" t="s">
        <v>117</v>
      </c>
      <c r="E9" s="95"/>
      <c r="F9" s="93">
        <v>0</v>
      </c>
      <c r="G9" s="93">
        <v>0</v>
      </c>
      <c r="H9" s="93">
        <v>0</v>
      </c>
      <c r="I9" s="93">
        <v>0</v>
      </c>
      <c r="J9" s="93">
        <v>0</v>
      </c>
      <c r="K9" s="93">
        <v>0</v>
      </c>
      <c r="L9" s="93">
        <v>0</v>
      </c>
      <c r="M9" s="93">
        <v>0</v>
      </c>
      <c r="N9" s="95">
        <v>0</v>
      </c>
      <c r="O9" s="95"/>
      <c r="P9" s="96">
        <f t="shared" si="0"/>
        <v>0</v>
      </c>
      <c r="Q9" s="95"/>
      <c r="R9" s="93">
        <v>0</v>
      </c>
      <c r="S9" s="93">
        <v>0</v>
      </c>
      <c r="T9" s="93">
        <v>0</v>
      </c>
      <c r="U9" s="93">
        <v>0</v>
      </c>
      <c r="V9" s="93">
        <v>0</v>
      </c>
      <c r="W9" s="93">
        <v>0</v>
      </c>
      <c r="X9" s="93">
        <v>0</v>
      </c>
      <c r="Y9" s="93">
        <v>0</v>
      </c>
      <c r="Z9" s="95">
        <v>0</v>
      </c>
      <c r="AB9" s="95"/>
      <c r="AC9" s="95"/>
      <c r="AD9" s="93">
        <v>0</v>
      </c>
      <c r="AE9" s="93">
        <v>0</v>
      </c>
      <c r="AF9" s="93">
        <v>0</v>
      </c>
      <c r="AG9" s="93">
        <v>0</v>
      </c>
      <c r="AH9" s="93">
        <v>0</v>
      </c>
      <c r="AI9" s="93">
        <v>0</v>
      </c>
      <c r="AJ9" s="93">
        <v>0</v>
      </c>
      <c r="AK9" s="93">
        <v>0</v>
      </c>
      <c r="AL9" s="95">
        <v>0</v>
      </c>
      <c r="AN9" s="93">
        <v>1238.15</v>
      </c>
      <c r="AO9" s="93">
        <v>0</v>
      </c>
      <c r="AP9" s="93">
        <v>0</v>
      </c>
      <c r="AQ9" s="93">
        <v>0</v>
      </c>
      <c r="AR9" s="93">
        <v>0</v>
      </c>
      <c r="AS9" s="93">
        <v>0</v>
      </c>
      <c r="AT9" s="93">
        <v>0</v>
      </c>
      <c r="AU9" s="93">
        <v>0</v>
      </c>
      <c r="AV9" s="95">
        <v>1238.15</v>
      </c>
      <c r="AX9" s="95">
        <f t="shared" si="1"/>
        <v>-1238.15</v>
      </c>
    </row>
    <row r="10" spans="1:50" s="97" customFormat="1" ht="10.5" outlineLevel="1">
      <c r="A10" s="93" t="s">
        <v>49</v>
      </c>
      <c r="B10" s="94" t="s">
        <v>118</v>
      </c>
      <c r="C10" s="95"/>
      <c r="D10" s="94" t="s">
        <v>119</v>
      </c>
      <c r="E10" s="95"/>
      <c r="F10" s="93">
        <v>0</v>
      </c>
      <c r="G10" s="93">
        <v>0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5">
        <v>0</v>
      </c>
      <c r="O10" s="95"/>
      <c r="P10" s="96">
        <f t="shared" si="0"/>
        <v>0</v>
      </c>
      <c r="Q10" s="95"/>
      <c r="R10" s="93">
        <v>0</v>
      </c>
      <c r="S10" s="93">
        <v>0</v>
      </c>
      <c r="T10" s="93">
        <v>0</v>
      </c>
      <c r="U10" s="93">
        <v>0</v>
      </c>
      <c r="V10" s="93">
        <v>0</v>
      </c>
      <c r="W10" s="93">
        <v>0</v>
      </c>
      <c r="X10" s="93">
        <v>0</v>
      </c>
      <c r="Y10" s="93">
        <v>0</v>
      </c>
      <c r="Z10" s="95">
        <v>0</v>
      </c>
      <c r="AB10" s="95"/>
      <c r="AC10" s="95"/>
      <c r="AD10" s="93">
        <v>0</v>
      </c>
      <c r="AE10" s="93">
        <v>0</v>
      </c>
      <c r="AF10" s="93">
        <v>0</v>
      </c>
      <c r="AG10" s="93">
        <v>0</v>
      </c>
      <c r="AH10" s="93">
        <v>0</v>
      </c>
      <c r="AI10" s="93">
        <v>0</v>
      </c>
      <c r="AJ10" s="93">
        <v>0</v>
      </c>
      <c r="AK10" s="93">
        <v>0</v>
      </c>
      <c r="AL10" s="95">
        <v>0</v>
      </c>
      <c r="AN10" s="93">
        <v>827.56</v>
      </c>
      <c r="AO10" s="93">
        <v>0</v>
      </c>
      <c r="AP10" s="93">
        <v>0</v>
      </c>
      <c r="AQ10" s="93">
        <v>0</v>
      </c>
      <c r="AR10" s="93">
        <v>0</v>
      </c>
      <c r="AS10" s="93">
        <v>0</v>
      </c>
      <c r="AT10" s="93">
        <v>0</v>
      </c>
      <c r="AU10" s="93">
        <v>0</v>
      </c>
      <c r="AV10" s="95">
        <v>827.56</v>
      </c>
      <c r="AX10" s="95">
        <f t="shared" si="1"/>
        <v>-827.56</v>
      </c>
    </row>
    <row r="11" spans="1:50" s="97" customFormat="1" ht="10.5" outlineLevel="1">
      <c r="A11" s="93" t="s">
        <v>50</v>
      </c>
      <c r="B11" s="94" t="s">
        <v>120</v>
      </c>
      <c r="C11" s="95"/>
      <c r="D11" s="94" t="s">
        <v>121</v>
      </c>
      <c r="E11" s="95"/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5">
        <v>0</v>
      </c>
      <c r="O11" s="95"/>
      <c r="P11" s="96">
        <f t="shared" si="0"/>
        <v>0</v>
      </c>
      <c r="Q11" s="95"/>
      <c r="R11" s="93">
        <v>0</v>
      </c>
      <c r="S11" s="93">
        <v>0</v>
      </c>
      <c r="T11" s="93">
        <v>0</v>
      </c>
      <c r="U11" s="93">
        <v>0</v>
      </c>
      <c r="V11" s="93">
        <v>0</v>
      </c>
      <c r="W11" s="93">
        <v>0</v>
      </c>
      <c r="X11" s="93">
        <v>0</v>
      </c>
      <c r="Y11" s="93">
        <v>0</v>
      </c>
      <c r="Z11" s="95">
        <v>0</v>
      </c>
      <c r="AB11" s="95"/>
      <c r="AC11" s="95"/>
      <c r="AD11" s="93">
        <v>0</v>
      </c>
      <c r="AE11" s="93">
        <v>0</v>
      </c>
      <c r="AF11" s="93">
        <v>0</v>
      </c>
      <c r="AG11" s="93">
        <v>0</v>
      </c>
      <c r="AH11" s="93">
        <v>0</v>
      </c>
      <c r="AI11" s="93">
        <v>0</v>
      </c>
      <c r="AJ11" s="93">
        <v>0</v>
      </c>
      <c r="AK11" s="93">
        <v>0</v>
      </c>
      <c r="AL11" s="95">
        <v>0</v>
      </c>
      <c r="AN11" s="93">
        <v>1067.5</v>
      </c>
      <c r="AO11" s="93">
        <v>0</v>
      </c>
      <c r="AP11" s="93">
        <v>0</v>
      </c>
      <c r="AQ11" s="93">
        <v>115.67</v>
      </c>
      <c r="AR11" s="93">
        <v>332.5</v>
      </c>
      <c r="AS11" s="93">
        <v>0</v>
      </c>
      <c r="AT11" s="93">
        <v>0</v>
      </c>
      <c r="AU11" s="93">
        <v>0</v>
      </c>
      <c r="AV11" s="95">
        <v>1515.67</v>
      </c>
      <c r="AX11" s="95">
        <f t="shared" si="1"/>
        <v>-1515.67</v>
      </c>
    </row>
    <row r="12" spans="1:50" s="97" customFormat="1" ht="10.5" outlineLevel="1">
      <c r="A12" s="93" t="s">
        <v>51</v>
      </c>
      <c r="B12" s="94" t="s">
        <v>122</v>
      </c>
      <c r="C12" s="95"/>
      <c r="D12" s="94" t="s">
        <v>123</v>
      </c>
      <c r="E12" s="95"/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5">
        <v>0</v>
      </c>
      <c r="O12" s="95"/>
      <c r="P12" s="96">
        <f t="shared" si="0"/>
        <v>0</v>
      </c>
      <c r="Q12" s="95"/>
      <c r="R12" s="93">
        <v>0</v>
      </c>
      <c r="S12" s="93">
        <v>0</v>
      </c>
      <c r="T12" s="93">
        <v>0</v>
      </c>
      <c r="U12" s="93">
        <v>0</v>
      </c>
      <c r="V12" s="93">
        <v>0</v>
      </c>
      <c r="W12" s="93">
        <v>0</v>
      </c>
      <c r="X12" s="93">
        <v>0</v>
      </c>
      <c r="Y12" s="93">
        <v>0</v>
      </c>
      <c r="Z12" s="95">
        <v>0</v>
      </c>
      <c r="AB12" s="95"/>
      <c r="AC12" s="95"/>
      <c r="AD12" s="93">
        <v>0</v>
      </c>
      <c r="AE12" s="93">
        <v>0</v>
      </c>
      <c r="AF12" s="93">
        <v>0</v>
      </c>
      <c r="AG12" s="93">
        <v>0</v>
      </c>
      <c r="AH12" s="93">
        <v>0</v>
      </c>
      <c r="AI12" s="93">
        <v>0</v>
      </c>
      <c r="AJ12" s="93">
        <v>0</v>
      </c>
      <c r="AK12" s="93">
        <v>0</v>
      </c>
      <c r="AL12" s="95">
        <v>0</v>
      </c>
      <c r="AN12" s="93">
        <v>417</v>
      </c>
      <c r="AO12" s="93">
        <v>450</v>
      </c>
      <c r="AP12" s="93">
        <v>655</v>
      </c>
      <c r="AQ12" s="93">
        <v>3844</v>
      </c>
      <c r="AR12" s="93">
        <v>0</v>
      </c>
      <c r="AS12" s="93">
        <v>0</v>
      </c>
      <c r="AT12" s="93">
        <v>1000</v>
      </c>
      <c r="AU12" s="93">
        <v>480</v>
      </c>
      <c r="AV12" s="95">
        <v>6846</v>
      </c>
      <c r="AX12" s="95">
        <f t="shared" si="1"/>
        <v>-6846</v>
      </c>
    </row>
    <row r="13" spans="1:50" s="97" customFormat="1" ht="10.5" outlineLevel="1">
      <c r="A13" s="93" t="s">
        <v>52</v>
      </c>
      <c r="B13" s="94" t="s">
        <v>124</v>
      </c>
      <c r="C13" s="95"/>
      <c r="D13" s="94" t="s">
        <v>125</v>
      </c>
      <c r="E13" s="95"/>
      <c r="F13" s="93">
        <v>0</v>
      </c>
      <c r="G13" s="93">
        <v>0</v>
      </c>
      <c r="H13" s="93">
        <v>0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5">
        <v>0</v>
      </c>
      <c r="O13" s="95"/>
      <c r="P13" s="96">
        <f t="shared" si="0"/>
        <v>0</v>
      </c>
      <c r="Q13" s="95"/>
      <c r="R13" s="93">
        <v>0</v>
      </c>
      <c r="S13" s="93">
        <v>0</v>
      </c>
      <c r="T13" s="93">
        <v>0</v>
      </c>
      <c r="U13" s="93">
        <v>0</v>
      </c>
      <c r="V13" s="93">
        <v>0</v>
      </c>
      <c r="W13" s="93">
        <v>0</v>
      </c>
      <c r="X13" s="93">
        <v>0</v>
      </c>
      <c r="Y13" s="93">
        <v>0</v>
      </c>
      <c r="Z13" s="95">
        <v>0</v>
      </c>
      <c r="AB13" s="95"/>
      <c r="AC13" s="95"/>
      <c r="AD13" s="93">
        <v>0</v>
      </c>
      <c r="AE13" s="93">
        <v>0</v>
      </c>
      <c r="AF13" s="93">
        <v>0</v>
      </c>
      <c r="AG13" s="93">
        <v>0</v>
      </c>
      <c r="AH13" s="93">
        <v>0</v>
      </c>
      <c r="AI13" s="93">
        <v>0</v>
      </c>
      <c r="AJ13" s="93">
        <v>0</v>
      </c>
      <c r="AK13" s="93">
        <v>0</v>
      </c>
      <c r="AL13" s="95">
        <v>0</v>
      </c>
      <c r="AN13" s="93">
        <v>0</v>
      </c>
      <c r="AO13" s="93">
        <v>0</v>
      </c>
      <c r="AP13" s="93">
        <v>-15</v>
      </c>
      <c r="AQ13" s="93">
        <v>0</v>
      </c>
      <c r="AR13" s="93">
        <v>0</v>
      </c>
      <c r="AS13" s="93">
        <v>0</v>
      </c>
      <c r="AT13" s="93">
        <v>0</v>
      </c>
      <c r="AU13" s="93">
        <v>0</v>
      </c>
      <c r="AV13" s="95">
        <v>-15</v>
      </c>
      <c r="AX13" s="95">
        <f t="shared" si="1"/>
        <v>15</v>
      </c>
    </row>
    <row r="14" spans="1:50" s="97" customFormat="1" ht="10.5" outlineLevel="1">
      <c r="A14" s="93" t="s">
        <v>53</v>
      </c>
      <c r="B14" s="94" t="s">
        <v>126</v>
      </c>
      <c r="C14" s="95"/>
      <c r="D14" s="94" t="s">
        <v>127</v>
      </c>
      <c r="E14" s="95"/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  <c r="L14" s="93">
        <v>0</v>
      </c>
      <c r="M14" s="93">
        <v>0</v>
      </c>
      <c r="N14" s="95">
        <v>0</v>
      </c>
      <c r="O14" s="95"/>
      <c r="P14" s="96">
        <f t="shared" si="0"/>
        <v>0</v>
      </c>
      <c r="Q14" s="95"/>
      <c r="R14" s="93">
        <v>0</v>
      </c>
      <c r="S14" s="93">
        <v>0</v>
      </c>
      <c r="T14" s="93">
        <v>0</v>
      </c>
      <c r="U14" s="93">
        <v>0</v>
      </c>
      <c r="V14" s="93">
        <v>0</v>
      </c>
      <c r="W14" s="93">
        <v>0</v>
      </c>
      <c r="X14" s="93">
        <v>0</v>
      </c>
      <c r="Y14" s="93">
        <v>0</v>
      </c>
      <c r="Z14" s="95">
        <v>0</v>
      </c>
      <c r="AB14" s="95"/>
      <c r="AC14" s="95"/>
      <c r="AD14" s="93">
        <v>0</v>
      </c>
      <c r="AE14" s="93">
        <v>0</v>
      </c>
      <c r="AF14" s="93">
        <v>0</v>
      </c>
      <c r="AG14" s="93">
        <v>0</v>
      </c>
      <c r="AH14" s="93">
        <v>0</v>
      </c>
      <c r="AI14" s="93">
        <v>0</v>
      </c>
      <c r="AJ14" s="93">
        <v>0</v>
      </c>
      <c r="AK14" s="93">
        <v>0</v>
      </c>
      <c r="AL14" s="95">
        <v>0</v>
      </c>
      <c r="AN14" s="93">
        <v>0</v>
      </c>
      <c r="AO14" s="93">
        <v>0</v>
      </c>
      <c r="AP14" s="93">
        <v>0</v>
      </c>
      <c r="AQ14" s="93">
        <v>0</v>
      </c>
      <c r="AR14" s="93">
        <v>0</v>
      </c>
      <c r="AS14" s="93">
        <v>0</v>
      </c>
      <c r="AT14" s="93">
        <v>20</v>
      </c>
      <c r="AU14" s="93">
        <v>67.61</v>
      </c>
      <c r="AV14" s="95">
        <v>87.61</v>
      </c>
      <c r="AX14" s="95">
        <f t="shared" si="1"/>
        <v>-87.61</v>
      </c>
    </row>
    <row r="15" spans="1:50" s="97" customFormat="1" ht="10.5" outlineLevel="1">
      <c r="A15" s="93" t="s">
        <v>54</v>
      </c>
      <c r="B15" s="94" t="s">
        <v>128</v>
      </c>
      <c r="C15" s="95"/>
      <c r="D15" s="94" t="s">
        <v>129</v>
      </c>
      <c r="E15" s="95"/>
      <c r="F15" s="93">
        <v>0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  <c r="M15" s="93">
        <v>0</v>
      </c>
      <c r="N15" s="95">
        <v>0</v>
      </c>
      <c r="O15" s="95"/>
      <c r="P15" s="96">
        <f t="shared" si="0"/>
        <v>0</v>
      </c>
      <c r="Q15" s="95"/>
      <c r="R15" s="93">
        <v>0</v>
      </c>
      <c r="S15" s="93">
        <v>0</v>
      </c>
      <c r="T15" s="93">
        <v>0</v>
      </c>
      <c r="U15" s="93">
        <v>0</v>
      </c>
      <c r="V15" s="93">
        <v>0</v>
      </c>
      <c r="W15" s="93">
        <v>0</v>
      </c>
      <c r="X15" s="93">
        <v>0</v>
      </c>
      <c r="Y15" s="93">
        <v>0</v>
      </c>
      <c r="Z15" s="95">
        <v>0</v>
      </c>
      <c r="AB15" s="95"/>
      <c r="AC15" s="95"/>
      <c r="AD15" s="93">
        <v>1115.62</v>
      </c>
      <c r="AE15" s="93">
        <v>0</v>
      </c>
      <c r="AF15" s="93">
        <v>0</v>
      </c>
      <c r="AG15" s="93">
        <v>0</v>
      </c>
      <c r="AH15" s="93">
        <v>0</v>
      </c>
      <c r="AI15" s="93">
        <v>0</v>
      </c>
      <c r="AJ15" s="93">
        <v>0</v>
      </c>
      <c r="AK15" s="93">
        <v>0</v>
      </c>
      <c r="AL15" s="95">
        <v>1115.62</v>
      </c>
      <c r="AN15" s="93">
        <v>3949.15</v>
      </c>
      <c r="AO15" s="93">
        <v>0</v>
      </c>
      <c r="AP15" s="93">
        <v>56.68</v>
      </c>
      <c r="AQ15" s="93">
        <v>0</v>
      </c>
      <c r="AR15" s="93">
        <v>0</v>
      </c>
      <c r="AS15" s="93">
        <v>0</v>
      </c>
      <c r="AT15" s="93">
        <v>0</v>
      </c>
      <c r="AU15" s="93">
        <v>0</v>
      </c>
      <c r="AV15" s="95">
        <v>4005.83</v>
      </c>
      <c r="AX15" s="95">
        <f t="shared" si="1"/>
        <v>-5121.45</v>
      </c>
    </row>
    <row r="16" spans="1:50" s="97" customFormat="1" ht="10.5" outlineLevel="1">
      <c r="A16" s="93" t="s">
        <v>55</v>
      </c>
      <c r="B16" s="94" t="s">
        <v>130</v>
      </c>
      <c r="C16" s="95"/>
      <c r="D16" s="94" t="s">
        <v>131</v>
      </c>
      <c r="E16" s="95"/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5">
        <v>0</v>
      </c>
      <c r="O16" s="95"/>
      <c r="P16" s="96">
        <f t="shared" si="0"/>
        <v>0</v>
      </c>
      <c r="Q16" s="95"/>
      <c r="R16" s="93">
        <v>0</v>
      </c>
      <c r="S16" s="93">
        <v>0</v>
      </c>
      <c r="T16" s="93">
        <v>0</v>
      </c>
      <c r="U16" s="93">
        <v>0</v>
      </c>
      <c r="V16" s="93">
        <v>0</v>
      </c>
      <c r="W16" s="93">
        <v>0</v>
      </c>
      <c r="X16" s="93">
        <v>0</v>
      </c>
      <c r="Y16" s="93">
        <v>0</v>
      </c>
      <c r="Z16" s="95">
        <v>0</v>
      </c>
      <c r="AB16" s="95"/>
      <c r="AC16" s="95"/>
      <c r="AD16" s="93">
        <v>0</v>
      </c>
      <c r="AE16" s="93">
        <v>0</v>
      </c>
      <c r="AF16" s="93">
        <v>0</v>
      </c>
      <c r="AG16" s="93">
        <v>0</v>
      </c>
      <c r="AH16" s="93">
        <v>389.99</v>
      </c>
      <c r="AI16" s="93">
        <v>0</v>
      </c>
      <c r="AJ16" s="93">
        <v>0</v>
      </c>
      <c r="AK16" s="93">
        <v>0</v>
      </c>
      <c r="AL16" s="95">
        <v>389.99</v>
      </c>
      <c r="AN16" s="93">
        <v>2295.38</v>
      </c>
      <c r="AO16" s="93">
        <v>0</v>
      </c>
      <c r="AP16" s="93">
        <v>0</v>
      </c>
      <c r="AQ16" s="93">
        <v>0</v>
      </c>
      <c r="AR16" s="93">
        <v>0</v>
      </c>
      <c r="AS16" s="93">
        <v>0</v>
      </c>
      <c r="AT16" s="93">
        <v>0</v>
      </c>
      <c r="AU16" s="93">
        <v>0</v>
      </c>
      <c r="AV16" s="95">
        <v>2295.38</v>
      </c>
      <c r="AX16" s="95">
        <f t="shared" si="1"/>
        <v>-2685.37</v>
      </c>
    </row>
    <row r="17" spans="1:50" s="97" customFormat="1" ht="10.5" outlineLevel="1">
      <c r="A17" s="93" t="s">
        <v>56</v>
      </c>
      <c r="B17" s="94" t="s">
        <v>132</v>
      </c>
      <c r="C17" s="95"/>
      <c r="D17" s="94" t="s">
        <v>133</v>
      </c>
      <c r="E17" s="95"/>
      <c r="F17" s="93">
        <v>0</v>
      </c>
      <c r="G17" s="93">
        <v>0</v>
      </c>
      <c r="H17" s="93">
        <v>0</v>
      </c>
      <c r="I17" s="93">
        <v>0</v>
      </c>
      <c r="J17" s="93">
        <v>0</v>
      </c>
      <c r="K17" s="93">
        <v>0</v>
      </c>
      <c r="L17" s="93">
        <v>0</v>
      </c>
      <c r="M17" s="93">
        <v>0</v>
      </c>
      <c r="N17" s="95">
        <v>0</v>
      </c>
      <c r="O17" s="95"/>
      <c r="P17" s="96">
        <f t="shared" si="0"/>
        <v>0</v>
      </c>
      <c r="Q17" s="95"/>
      <c r="R17" s="93">
        <v>0</v>
      </c>
      <c r="S17" s="93">
        <v>0</v>
      </c>
      <c r="T17" s="93">
        <v>0</v>
      </c>
      <c r="U17" s="93">
        <v>0</v>
      </c>
      <c r="V17" s="93">
        <v>0</v>
      </c>
      <c r="W17" s="93">
        <v>0</v>
      </c>
      <c r="X17" s="93">
        <v>0</v>
      </c>
      <c r="Y17" s="93">
        <v>0</v>
      </c>
      <c r="Z17" s="95">
        <v>0</v>
      </c>
      <c r="AB17" s="95"/>
      <c r="AC17" s="95"/>
      <c r="AD17" s="93">
        <v>5948.98</v>
      </c>
      <c r="AE17" s="93">
        <v>0</v>
      </c>
      <c r="AF17" s="93">
        <v>0</v>
      </c>
      <c r="AG17" s="93">
        <v>0</v>
      </c>
      <c r="AH17" s="93">
        <v>0</v>
      </c>
      <c r="AI17" s="93">
        <v>0</v>
      </c>
      <c r="AJ17" s="93">
        <v>0</v>
      </c>
      <c r="AK17" s="93">
        <v>0</v>
      </c>
      <c r="AL17" s="95">
        <v>5948.98</v>
      </c>
      <c r="AN17" s="93">
        <v>1289.74</v>
      </c>
      <c r="AO17" s="93">
        <v>0</v>
      </c>
      <c r="AP17" s="93">
        <v>0</v>
      </c>
      <c r="AQ17" s="93">
        <v>0</v>
      </c>
      <c r="AR17" s="93">
        <v>0</v>
      </c>
      <c r="AS17" s="93">
        <v>0</v>
      </c>
      <c r="AT17" s="93">
        <v>0</v>
      </c>
      <c r="AU17" s="93">
        <v>0</v>
      </c>
      <c r="AV17" s="95">
        <v>1289.74</v>
      </c>
      <c r="AX17" s="95">
        <f t="shared" si="1"/>
        <v>-7238.719999999999</v>
      </c>
    </row>
    <row r="18" spans="1:50" s="97" customFormat="1" ht="10.5" outlineLevel="1">
      <c r="A18" s="93" t="s">
        <v>57</v>
      </c>
      <c r="B18" s="94" t="s">
        <v>134</v>
      </c>
      <c r="C18" s="95"/>
      <c r="D18" s="94" t="s">
        <v>135</v>
      </c>
      <c r="E18" s="95"/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  <c r="L18" s="93">
        <v>0</v>
      </c>
      <c r="M18" s="93">
        <v>0</v>
      </c>
      <c r="N18" s="95">
        <v>0</v>
      </c>
      <c r="O18" s="95"/>
      <c r="P18" s="96">
        <f t="shared" si="0"/>
        <v>0</v>
      </c>
      <c r="Q18" s="95"/>
      <c r="R18" s="93">
        <v>0</v>
      </c>
      <c r="S18" s="93">
        <v>0</v>
      </c>
      <c r="T18" s="93">
        <v>0</v>
      </c>
      <c r="U18" s="93">
        <v>0</v>
      </c>
      <c r="V18" s="93">
        <v>0</v>
      </c>
      <c r="W18" s="93">
        <v>0</v>
      </c>
      <c r="X18" s="93">
        <v>0</v>
      </c>
      <c r="Y18" s="93">
        <v>0</v>
      </c>
      <c r="Z18" s="95">
        <v>0</v>
      </c>
      <c r="AB18" s="95"/>
      <c r="AC18" s="95"/>
      <c r="AD18" s="93">
        <v>43.34</v>
      </c>
      <c r="AE18" s="93">
        <v>0</v>
      </c>
      <c r="AF18" s="93">
        <v>0</v>
      </c>
      <c r="AG18" s="93">
        <v>1177.86</v>
      </c>
      <c r="AH18" s="93">
        <v>208.62</v>
      </c>
      <c r="AI18" s="93">
        <v>0</v>
      </c>
      <c r="AJ18" s="93">
        <v>0</v>
      </c>
      <c r="AK18" s="93">
        <v>0</v>
      </c>
      <c r="AL18" s="95">
        <v>1429.82</v>
      </c>
      <c r="AN18" s="93">
        <v>3254.45</v>
      </c>
      <c r="AO18" s="93">
        <v>1090.42</v>
      </c>
      <c r="AP18" s="93">
        <v>1404.66</v>
      </c>
      <c r="AQ18" s="93">
        <v>2523.13</v>
      </c>
      <c r="AR18" s="93">
        <v>2833.4</v>
      </c>
      <c r="AS18" s="93">
        <v>704.53</v>
      </c>
      <c r="AT18" s="93">
        <v>2234.67</v>
      </c>
      <c r="AU18" s="93">
        <v>1477.04</v>
      </c>
      <c r="AV18" s="95">
        <v>15522.3</v>
      </c>
      <c r="AX18" s="95">
        <f t="shared" si="1"/>
        <v>-16952.12</v>
      </c>
    </row>
    <row r="19" spans="1:50" s="97" customFormat="1" ht="10.5" outlineLevel="1">
      <c r="A19" s="93" t="s">
        <v>58</v>
      </c>
      <c r="B19" s="94" t="s">
        <v>136</v>
      </c>
      <c r="C19" s="95"/>
      <c r="D19" s="94" t="s">
        <v>137</v>
      </c>
      <c r="E19" s="95"/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5">
        <v>0</v>
      </c>
      <c r="O19" s="95"/>
      <c r="P19" s="96">
        <f t="shared" si="0"/>
        <v>0</v>
      </c>
      <c r="Q19" s="95"/>
      <c r="R19" s="93">
        <v>0</v>
      </c>
      <c r="S19" s="93">
        <v>0</v>
      </c>
      <c r="T19" s="93">
        <v>0</v>
      </c>
      <c r="U19" s="93">
        <v>0</v>
      </c>
      <c r="V19" s="93">
        <v>0</v>
      </c>
      <c r="W19" s="93">
        <v>0</v>
      </c>
      <c r="X19" s="93">
        <v>0</v>
      </c>
      <c r="Y19" s="93">
        <v>0</v>
      </c>
      <c r="Z19" s="95">
        <v>0</v>
      </c>
      <c r="AB19" s="95"/>
      <c r="AC19" s="95"/>
      <c r="AD19" s="93">
        <v>0</v>
      </c>
      <c r="AE19" s="93">
        <v>0</v>
      </c>
      <c r="AF19" s="93">
        <v>0</v>
      </c>
      <c r="AG19" s="93">
        <v>0</v>
      </c>
      <c r="AH19" s="93">
        <v>0</v>
      </c>
      <c r="AI19" s="93">
        <v>0</v>
      </c>
      <c r="AJ19" s="93">
        <v>0</v>
      </c>
      <c r="AK19" s="93">
        <v>0</v>
      </c>
      <c r="AL19" s="95">
        <v>0</v>
      </c>
      <c r="AN19" s="93">
        <v>1068.48</v>
      </c>
      <c r="AO19" s="93">
        <v>0</v>
      </c>
      <c r="AP19" s="93">
        <v>1303.76</v>
      </c>
      <c r="AQ19" s="93">
        <v>0</v>
      </c>
      <c r="AR19" s="93">
        <v>0</v>
      </c>
      <c r="AS19" s="93">
        <v>0</v>
      </c>
      <c r="AT19" s="93">
        <v>0</v>
      </c>
      <c r="AU19" s="93">
        <v>0</v>
      </c>
      <c r="AV19" s="95">
        <v>2372.24</v>
      </c>
      <c r="AX19" s="95">
        <f t="shared" si="1"/>
        <v>-2372.24</v>
      </c>
    </row>
    <row r="20" spans="1:50" s="97" customFormat="1" ht="10.5" outlineLevel="1">
      <c r="A20" s="93" t="s">
        <v>59</v>
      </c>
      <c r="B20" s="94" t="s">
        <v>138</v>
      </c>
      <c r="C20" s="95"/>
      <c r="D20" s="94" t="s">
        <v>139</v>
      </c>
      <c r="E20" s="95"/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5">
        <v>0</v>
      </c>
      <c r="O20" s="95"/>
      <c r="P20" s="96">
        <f t="shared" si="0"/>
        <v>0</v>
      </c>
      <c r="Q20" s="95"/>
      <c r="R20" s="93">
        <v>0</v>
      </c>
      <c r="S20" s="93">
        <v>0</v>
      </c>
      <c r="T20" s="93">
        <v>0</v>
      </c>
      <c r="U20" s="93">
        <v>0</v>
      </c>
      <c r="V20" s="93">
        <v>0</v>
      </c>
      <c r="W20" s="93">
        <v>0</v>
      </c>
      <c r="X20" s="93">
        <v>0</v>
      </c>
      <c r="Y20" s="93">
        <v>0</v>
      </c>
      <c r="Z20" s="95">
        <v>0</v>
      </c>
      <c r="AB20" s="95"/>
      <c r="AC20" s="95"/>
      <c r="AD20" s="93">
        <v>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5">
        <v>0</v>
      </c>
      <c r="AN20" s="93">
        <v>553.1</v>
      </c>
      <c r="AO20" s="93">
        <v>814.96</v>
      </c>
      <c r="AP20" s="93">
        <v>374.24</v>
      </c>
      <c r="AQ20" s="93">
        <v>942.52</v>
      </c>
      <c r="AR20" s="93">
        <v>423.03</v>
      </c>
      <c r="AS20" s="93">
        <v>604.78</v>
      </c>
      <c r="AT20" s="93">
        <v>651.41</v>
      </c>
      <c r="AU20" s="93">
        <v>687.08</v>
      </c>
      <c r="AV20" s="95">
        <v>5051.12</v>
      </c>
      <c r="AX20" s="95">
        <f t="shared" si="1"/>
        <v>-5051.12</v>
      </c>
    </row>
    <row r="21" spans="1:50" s="97" customFormat="1" ht="10.5" outlineLevel="1">
      <c r="A21" s="93" t="s">
        <v>60</v>
      </c>
      <c r="B21" s="94" t="s">
        <v>140</v>
      </c>
      <c r="C21" s="95"/>
      <c r="D21" s="94" t="s">
        <v>141</v>
      </c>
      <c r="E21" s="95"/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5">
        <v>0</v>
      </c>
      <c r="O21" s="95"/>
      <c r="P21" s="96">
        <f t="shared" si="0"/>
        <v>0</v>
      </c>
      <c r="Q21" s="95"/>
      <c r="R21" s="93">
        <v>0</v>
      </c>
      <c r="S21" s="93">
        <v>0</v>
      </c>
      <c r="T21" s="93">
        <v>0</v>
      </c>
      <c r="U21" s="93">
        <v>0</v>
      </c>
      <c r="V21" s="93">
        <v>0</v>
      </c>
      <c r="W21" s="93">
        <v>0</v>
      </c>
      <c r="X21" s="93">
        <v>0</v>
      </c>
      <c r="Y21" s="93">
        <v>0</v>
      </c>
      <c r="Z21" s="95">
        <v>0</v>
      </c>
      <c r="AB21" s="95"/>
      <c r="AC21" s="95"/>
      <c r="AD21" s="93">
        <v>8509.07</v>
      </c>
      <c r="AE21" s="93">
        <v>0</v>
      </c>
      <c r="AF21" s="93">
        <v>0</v>
      </c>
      <c r="AG21" s="93">
        <v>0</v>
      </c>
      <c r="AH21" s="93">
        <v>0</v>
      </c>
      <c r="AI21" s="93">
        <v>0</v>
      </c>
      <c r="AJ21" s="93">
        <v>0</v>
      </c>
      <c r="AK21" s="93">
        <v>0</v>
      </c>
      <c r="AL21" s="95">
        <v>8509.07</v>
      </c>
      <c r="AN21" s="93">
        <v>276.35</v>
      </c>
      <c r="AO21" s="93">
        <v>248.01</v>
      </c>
      <c r="AP21" s="93">
        <v>64</v>
      </c>
      <c r="AQ21" s="93">
        <v>128</v>
      </c>
      <c r="AR21" s="93">
        <v>0</v>
      </c>
      <c r="AS21" s="93">
        <v>84</v>
      </c>
      <c r="AT21" s="93">
        <v>636.5</v>
      </c>
      <c r="AU21" s="93">
        <v>233</v>
      </c>
      <c r="AV21" s="95">
        <v>1669.86</v>
      </c>
      <c r="AX21" s="95">
        <f t="shared" si="1"/>
        <v>-10178.93</v>
      </c>
    </row>
    <row r="22" spans="1:50" s="97" customFormat="1" ht="10.5" outlineLevel="1">
      <c r="A22" s="93" t="s">
        <v>61</v>
      </c>
      <c r="B22" s="94" t="s">
        <v>142</v>
      </c>
      <c r="C22" s="95"/>
      <c r="D22" s="94" t="s">
        <v>143</v>
      </c>
      <c r="E22" s="95"/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5">
        <v>0</v>
      </c>
      <c r="O22" s="95"/>
      <c r="P22" s="96">
        <f t="shared" si="0"/>
        <v>0</v>
      </c>
      <c r="Q22" s="95"/>
      <c r="R22" s="93">
        <v>0</v>
      </c>
      <c r="S22" s="93">
        <v>0</v>
      </c>
      <c r="T22" s="93">
        <v>0</v>
      </c>
      <c r="U22" s="93">
        <v>0</v>
      </c>
      <c r="V22" s="93">
        <v>0</v>
      </c>
      <c r="W22" s="93">
        <v>0</v>
      </c>
      <c r="X22" s="93">
        <v>0</v>
      </c>
      <c r="Y22" s="93">
        <v>0</v>
      </c>
      <c r="Z22" s="95">
        <v>0</v>
      </c>
      <c r="AB22" s="95"/>
      <c r="AC22" s="95"/>
      <c r="AD22" s="93">
        <v>0</v>
      </c>
      <c r="AE22" s="93">
        <v>0</v>
      </c>
      <c r="AF22" s="93">
        <v>0</v>
      </c>
      <c r="AG22" s="93">
        <v>0</v>
      </c>
      <c r="AH22" s="93">
        <v>0</v>
      </c>
      <c r="AI22" s="93">
        <v>0</v>
      </c>
      <c r="AJ22" s="93">
        <v>232.08</v>
      </c>
      <c r="AK22" s="93">
        <v>0</v>
      </c>
      <c r="AL22" s="95">
        <v>232.08</v>
      </c>
      <c r="AN22" s="93">
        <v>0</v>
      </c>
      <c r="AO22" s="93">
        <v>0</v>
      </c>
      <c r="AP22" s="93">
        <v>0</v>
      </c>
      <c r="AQ22" s="93">
        <v>0</v>
      </c>
      <c r="AR22" s="93">
        <v>0</v>
      </c>
      <c r="AS22" s="93">
        <v>0</v>
      </c>
      <c r="AT22" s="93">
        <v>0</v>
      </c>
      <c r="AU22" s="93">
        <v>0</v>
      </c>
      <c r="AV22" s="95">
        <v>0</v>
      </c>
      <c r="AX22" s="95">
        <f t="shared" si="1"/>
        <v>-232.08</v>
      </c>
    </row>
    <row r="23" spans="1:50" s="97" customFormat="1" ht="10.5" outlineLevel="1">
      <c r="A23" s="93" t="s">
        <v>62</v>
      </c>
      <c r="B23" s="94" t="s">
        <v>144</v>
      </c>
      <c r="C23" s="95"/>
      <c r="D23" s="94" t="s">
        <v>145</v>
      </c>
      <c r="E23" s="95"/>
      <c r="F23" s="93">
        <v>728771</v>
      </c>
      <c r="G23" s="93">
        <v>23216</v>
      </c>
      <c r="H23" s="93">
        <v>33360</v>
      </c>
      <c r="I23" s="93">
        <v>51649</v>
      </c>
      <c r="J23" s="93">
        <v>59983</v>
      </c>
      <c r="K23" s="93">
        <v>24677</v>
      </c>
      <c r="L23" s="93">
        <v>35722</v>
      </c>
      <c r="M23" s="93">
        <v>21433</v>
      </c>
      <c r="N23" s="95">
        <v>978811</v>
      </c>
      <c r="O23" s="95"/>
      <c r="P23" s="96">
        <f t="shared" si="0"/>
        <v>12971</v>
      </c>
      <c r="Q23" s="95"/>
      <c r="R23" s="93">
        <v>740895</v>
      </c>
      <c r="S23" s="93">
        <v>23566</v>
      </c>
      <c r="T23" s="93">
        <v>33870</v>
      </c>
      <c r="U23" s="93">
        <v>51649</v>
      </c>
      <c r="V23" s="93">
        <v>59983</v>
      </c>
      <c r="W23" s="93">
        <v>24677</v>
      </c>
      <c r="X23" s="93">
        <v>35709</v>
      </c>
      <c r="Y23" s="93">
        <v>21433</v>
      </c>
      <c r="Z23" s="95">
        <v>991782</v>
      </c>
      <c r="AB23" s="95"/>
      <c r="AC23" s="95"/>
      <c r="AD23" s="93">
        <v>1774.23</v>
      </c>
      <c r="AE23" s="93">
        <v>182.46</v>
      </c>
      <c r="AF23" s="93">
        <v>809.07</v>
      </c>
      <c r="AG23" s="93">
        <v>0</v>
      </c>
      <c r="AH23" s="93">
        <v>207</v>
      </c>
      <c r="AI23" s="93">
        <v>0</v>
      </c>
      <c r="AJ23" s="93">
        <v>0</v>
      </c>
      <c r="AK23" s="93">
        <v>0</v>
      </c>
      <c r="AL23" s="95">
        <v>2972.76</v>
      </c>
      <c r="AN23" s="93">
        <v>3514.89</v>
      </c>
      <c r="AO23" s="93">
        <v>-7446</v>
      </c>
      <c r="AP23" s="93">
        <v>711.23</v>
      </c>
      <c r="AQ23" s="93">
        <v>37.83</v>
      </c>
      <c r="AR23" s="93">
        <v>149.49</v>
      </c>
      <c r="AS23" s="93">
        <v>25</v>
      </c>
      <c r="AT23" s="93">
        <v>248.64</v>
      </c>
      <c r="AU23" s="93">
        <v>0</v>
      </c>
      <c r="AV23" s="95">
        <v>-2758.92</v>
      </c>
      <c r="AX23" s="95">
        <f t="shared" si="1"/>
        <v>991568.16</v>
      </c>
    </row>
    <row r="24" spans="1:50" s="97" customFormat="1" ht="10.5" outlineLevel="1">
      <c r="A24" s="93" t="s">
        <v>63</v>
      </c>
      <c r="B24" s="94" t="s">
        <v>146</v>
      </c>
      <c r="C24" s="95"/>
      <c r="D24" s="94" t="s">
        <v>147</v>
      </c>
      <c r="E24" s="95"/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5">
        <v>0</v>
      </c>
      <c r="O24" s="95"/>
      <c r="P24" s="96">
        <f t="shared" si="0"/>
        <v>0</v>
      </c>
      <c r="Q24" s="95"/>
      <c r="R24" s="93">
        <v>0</v>
      </c>
      <c r="S24" s="93">
        <v>0</v>
      </c>
      <c r="T24" s="93">
        <v>0</v>
      </c>
      <c r="U24" s="93">
        <v>0</v>
      </c>
      <c r="V24" s="93">
        <v>0</v>
      </c>
      <c r="W24" s="93">
        <v>0</v>
      </c>
      <c r="X24" s="93">
        <v>0</v>
      </c>
      <c r="Y24" s="93">
        <v>0</v>
      </c>
      <c r="Z24" s="95">
        <v>0</v>
      </c>
      <c r="AB24" s="95"/>
      <c r="AC24" s="95"/>
      <c r="AD24" s="93">
        <v>1908.65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5">
        <v>1908.65</v>
      </c>
      <c r="AN24" s="93">
        <v>2539.62</v>
      </c>
      <c r="AO24" s="93">
        <v>0</v>
      </c>
      <c r="AP24" s="93">
        <v>0</v>
      </c>
      <c r="AQ24" s="93">
        <v>0</v>
      </c>
      <c r="AR24" s="93">
        <v>0</v>
      </c>
      <c r="AS24" s="93">
        <v>0</v>
      </c>
      <c r="AT24" s="93">
        <v>888.82</v>
      </c>
      <c r="AU24" s="93">
        <v>28.7</v>
      </c>
      <c r="AV24" s="95">
        <v>3457.14</v>
      </c>
      <c r="AX24" s="95">
        <f t="shared" si="1"/>
        <v>-5365.79</v>
      </c>
    </row>
    <row r="25" spans="1:50" s="97" customFormat="1" ht="10.5" outlineLevel="1">
      <c r="A25" s="93" t="s">
        <v>64</v>
      </c>
      <c r="B25" s="94" t="s">
        <v>148</v>
      </c>
      <c r="C25" s="95"/>
      <c r="D25" s="94" t="s">
        <v>149</v>
      </c>
      <c r="E25" s="95"/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5">
        <v>0</v>
      </c>
      <c r="O25" s="95"/>
      <c r="P25" s="96">
        <f t="shared" si="0"/>
        <v>0</v>
      </c>
      <c r="Q25" s="95"/>
      <c r="R25" s="93">
        <v>0</v>
      </c>
      <c r="S25" s="93">
        <v>0</v>
      </c>
      <c r="T25" s="93">
        <v>0</v>
      </c>
      <c r="U25" s="93">
        <v>0</v>
      </c>
      <c r="V25" s="93">
        <v>0</v>
      </c>
      <c r="W25" s="93">
        <v>0</v>
      </c>
      <c r="X25" s="93">
        <v>0</v>
      </c>
      <c r="Y25" s="93">
        <v>0</v>
      </c>
      <c r="Z25" s="95">
        <v>0</v>
      </c>
      <c r="AB25" s="95"/>
      <c r="AC25" s="95"/>
      <c r="AD25" s="93">
        <v>0</v>
      </c>
      <c r="AE25" s="93">
        <v>0</v>
      </c>
      <c r="AF25" s="93">
        <v>0</v>
      </c>
      <c r="AG25" s="93">
        <v>0</v>
      </c>
      <c r="AH25" s="93">
        <v>0</v>
      </c>
      <c r="AI25" s="93">
        <v>0</v>
      </c>
      <c r="AJ25" s="93">
        <v>0</v>
      </c>
      <c r="AK25" s="93">
        <v>0</v>
      </c>
      <c r="AL25" s="95">
        <v>0</v>
      </c>
      <c r="AN25" s="93">
        <v>0</v>
      </c>
      <c r="AO25" s="93">
        <v>155.25</v>
      </c>
      <c r="AP25" s="93">
        <v>0</v>
      </c>
      <c r="AQ25" s="93">
        <v>0</v>
      </c>
      <c r="AR25" s="93">
        <v>0</v>
      </c>
      <c r="AS25" s="93">
        <v>58.5</v>
      </c>
      <c r="AT25" s="93">
        <v>0</v>
      </c>
      <c r="AU25" s="93">
        <v>66</v>
      </c>
      <c r="AV25" s="95">
        <v>279.75</v>
      </c>
      <c r="AX25" s="95">
        <f t="shared" si="1"/>
        <v>-279.75</v>
      </c>
    </row>
    <row r="26" spans="1:50" s="97" customFormat="1" ht="10.5" outlineLevel="1">
      <c r="A26" s="93" t="s">
        <v>65</v>
      </c>
      <c r="B26" s="94" t="s">
        <v>150</v>
      </c>
      <c r="C26" s="95"/>
      <c r="D26" s="94" t="s">
        <v>151</v>
      </c>
      <c r="E26" s="95"/>
      <c r="F26" s="93">
        <v>0</v>
      </c>
      <c r="G26" s="93">
        <v>0</v>
      </c>
      <c r="H26" s="93">
        <v>0</v>
      </c>
      <c r="I26" s="93">
        <v>0</v>
      </c>
      <c r="J26" s="93">
        <v>0</v>
      </c>
      <c r="K26" s="93">
        <v>0</v>
      </c>
      <c r="L26" s="93">
        <v>0</v>
      </c>
      <c r="M26" s="93">
        <v>0</v>
      </c>
      <c r="N26" s="95">
        <v>0</v>
      </c>
      <c r="O26" s="95"/>
      <c r="P26" s="96">
        <f t="shared" si="0"/>
        <v>0</v>
      </c>
      <c r="Q26" s="95"/>
      <c r="R26" s="93">
        <v>0</v>
      </c>
      <c r="S26" s="93">
        <v>0</v>
      </c>
      <c r="T26" s="93">
        <v>0</v>
      </c>
      <c r="U26" s="93">
        <v>0</v>
      </c>
      <c r="V26" s="93">
        <v>0</v>
      </c>
      <c r="W26" s="93">
        <v>0</v>
      </c>
      <c r="X26" s="93">
        <v>0</v>
      </c>
      <c r="Y26" s="93">
        <v>0</v>
      </c>
      <c r="Z26" s="95">
        <v>0</v>
      </c>
      <c r="AB26" s="95"/>
      <c r="AC26" s="95"/>
      <c r="AD26" s="93">
        <v>0</v>
      </c>
      <c r="AE26" s="93">
        <v>0</v>
      </c>
      <c r="AF26" s="93">
        <v>0</v>
      </c>
      <c r="AG26" s="93">
        <v>0</v>
      </c>
      <c r="AH26" s="93">
        <v>0</v>
      </c>
      <c r="AI26" s="93">
        <v>0</v>
      </c>
      <c r="AJ26" s="93">
        <v>0</v>
      </c>
      <c r="AK26" s="93">
        <v>0</v>
      </c>
      <c r="AL26" s="95">
        <v>0</v>
      </c>
      <c r="AN26" s="93">
        <v>0</v>
      </c>
      <c r="AO26" s="93">
        <v>55.23</v>
      </c>
      <c r="AP26" s="93">
        <v>0</v>
      </c>
      <c r="AQ26" s="93">
        <v>0</v>
      </c>
      <c r="AR26" s="93">
        <v>0</v>
      </c>
      <c r="AS26" s="93">
        <v>0</v>
      </c>
      <c r="AT26" s="93">
        <v>0</v>
      </c>
      <c r="AU26" s="93">
        <v>0</v>
      </c>
      <c r="AV26" s="95">
        <v>55.23</v>
      </c>
      <c r="AX26" s="95">
        <f t="shared" si="1"/>
        <v>-55.23</v>
      </c>
    </row>
    <row r="27" spans="1:50" s="97" customFormat="1" ht="10.5" outlineLevel="1">
      <c r="A27" s="93" t="s">
        <v>66</v>
      </c>
      <c r="B27" s="94" t="s">
        <v>152</v>
      </c>
      <c r="C27" s="95"/>
      <c r="D27" s="94" t="s">
        <v>153</v>
      </c>
      <c r="E27" s="95"/>
      <c r="F27" s="93">
        <v>0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5">
        <v>0</v>
      </c>
      <c r="O27" s="95"/>
      <c r="P27" s="96">
        <f t="shared" si="0"/>
        <v>0</v>
      </c>
      <c r="Q27" s="95"/>
      <c r="R27" s="93">
        <v>0</v>
      </c>
      <c r="S27" s="93">
        <v>0</v>
      </c>
      <c r="T27" s="93">
        <v>0</v>
      </c>
      <c r="U27" s="93">
        <v>0</v>
      </c>
      <c r="V27" s="93">
        <v>0</v>
      </c>
      <c r="W27" s="93">
        <v>0</v>
      </c>
      <c r="X27" s="93">
        <v>0</v>
      </c>
      <c r="Y27" s="93">
        <v>0</v>
      </c>
      <c r="Z27" s="95">
        <v>0</v>
      </c>
      <c r="AB27" s="95"/>
      <c r="AC27" s="95"/>
      <c r="AD27" s="93">
        <v>0</v>
      </c>
      <c r="AE27" s="93">
        <v>0</v>
      </c>
      <c r="AF27" s="93">
        <v>0</v>
      </c>
      <c r="AG27" s="93">
        <v>0</v>
      </c>
      <c r="AH27" s="93">
        <v>0</v>
      </c>
      <c r="AI27" s="93">
        <v>0</v>
      </c>
      <c r="AJ27" s="93">
        <v>0</v>
      </c>
      <c r="AK27" s="93">
        <v>0</v>
      </c>
      <c r="AL27" s="95">
        <v>0</v>
      </c>
      <c r="AN27" s="93">
        <v>9421.51</v>
      </c>
      <c r="AO27" s="93">
        <v>253.52</v>
      </c>
      <c r="AP27" s="93">
        <v>372.19</v>
      </c>
      <c r="AQ27" s="93">
        <v>988.8</v>
      </c>
      <c r="AR27" s="93">
        <v>258.7</v>
      </c>
      <c r="AS27" s="93">
        <v>36.63</v>
      </c>
      <c r="AT27" s="93">
        <v>434.9</v>
      </c>
      <c r="AU27" s="93">
        <v>35.06</v>
      </c>
      <c r="AV27" s="95">
        <v>11801.31</v>
      </c>
      <c r="AX27" s="95">
        <f t="shared" si="1"/>
        <v>-11801.31</v>
      </c>
    </row>
    <row r="28" spans="1:50" s="97" customFormat="1" ht="10.5" outlineLevel="1">
      <c r="A28" s="93" t="s">
        <v>67</v>
      </c>
      <c r="B28" s="94" t="s">
        <v>154</v>
      </c>
      <c r="C28" s="95"/>
      <c r="D28" s="94" t="s">
        <v>155</v>
      </c>
      <c r="E28" s="95"/>
      <c r="F28" s="93">
        <v>0</v>
      </c>
      <c r="G28" s="93">
        <v>0</v>
      </c>
      <c r="H28" s="93">
        <v>0</v>
      </c>
      <c r="I28" s="93">
        <v>0</v>
      </c>
      <c r="J28" s="93">
        <v>0</v>
      </c>
      <c r="K28" s="93">
        <v>0</v>
      </c>
      <c r="L28" s="93">
        <v>0</v>
      </c>
      <c r="M28" s="93">
        <v>0</v>
      </c>
      <c r="N28" s="95">
        <v>0</v>
      </c>
      <c r="O28" s="95"/>
      <c r="P28" s="96">
        <f t="shared" si="0"/>
        <v>0</v>
      </c>
      <c r="Q28" s="95"/>
      <c r="R28" s="93">
        <v>0</v>
      </c>
      <c r="S28" s="93">
        <v>0</v>
      </c>
      <c r="T28" s="93">
        <v>0</v>
      </c>
      <c r="U28" s="93">
        <v>0</v>
      </c>
      <c r="V28" s="93">
        <v>0</v>
      </c>
      <c r="W28" s="93">
        <v>0</v>
      </c>
      <c r="X28" s="93">
        <v>0</v>
      </c>
      <c r="Y28" s="93">
        <v>0</v>
      </c>
      <c r="Z28" s="95">
        <v>0</v>
      </c>
      <c r="AB28" s="95"/>
      <c r="AC28" s="95"/>
      <c r="AD28" s="93">
        <v>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5">
        <v>0</v>
      </c>
      <c r="AN28" s="93">
        <v>0</v>
      </c>
      <c r="AO28" s="93">
        <v>0</v>
      </c>
      <c r="AP28" s="93">
        <v>0</v>
      </c>
      <c r="AQ28" s="93">
        <v>0</v>
      </c>
      <c r="AR28" s="93">
        <v>1831.62</v>
      </c>
      <c r="AS28" s="93">
        <v>0</v>
      </c>
      <c r="AT28" s="93">
        <v>0</v>
      </c>
      <c r="AU28" s="93">
        <v>0</v>
      </c>
      <c r="AV28" s="95">
        <v>1831.62</v>
      </c>
      <c r="AX28" s="95">
        <f t="shared" si="1"/>
        <v>-1831.62</v>
      </c>
    </row>
    <row r="29" spans="1:50" s="97" customFormat="1" ht="10.5" outlineLevel="1">
      <c r="A29" s="93" t="s">
        <v>68</v>
      </c>
      <c r="B29" s="94" t="s">
        <v>156</v>
      </c>
      <c r="C29" s="95"/>
      <c r="D29" s="94" t="s">
        <v>157</v>
      </c>
      <c r="E29" s="95"/>
      <c r="F29" s="93">
        <v>0</v>
      </c>
      <c r="G29" s="93">
        <v>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5">
        <v>0</v>
      </c>
      <c r="O29" s="95"/>
      <c r="P29" s="96">
        <f t="shared" si="0"/>
        <v>0</v>
      </c>
      <c r="Q29" s="95"/>
      <c r="R29" s="93">
        <v>0</v>
      </c>
      <c r="S29" s="93">
        <v>0</v>
      </c>
      <c r="T29" s="93">
        <v>0</v>
      </c>
      <c r="U29" s="93">
        <v>0</v>
      </c>
      <c r="V29" s="93">
        <v>0</v>
      </c>
      <c r="W29" s="93">
        <v>0</v>
      </c>
      <c r="X29" s="93">
        <v>0</v>
      </c>
      <c r="Y29" s="93">
        <v>0</v>
      </c>
      <c r="Z29" s="95">
        <v>0</v>
      </c>
      <c r="AB29" s="95"/>
      <c r="AC29" s="95"/>
      <c r="AD29" s="93">
        <v>0</v>
      </c>
      <c r="AE29" s="93">
        <v>0</v>
      </c>
      <c r="AF29" s="93">
        <v>0</v>
      </c>
      <c r="AG29" s="93">
        <v>0</v>
      </c>
      <c r="AH29" s="93">
        <v>0</v>
      </c>
      <c r="AI29" s="93">
        <v>0</v>
      </c>
      <c r="AJ29" s="93">
        <v>0</v>
      </c>
      <c r="AK29" s="93">
        <v>0</v>
      </c>
      <c r="AL29" s="95">
        <v>0</v>
      </c>
      <c r="AN29" s="93">
        <v>5840.19</v>
      </c>
      <c r="AO29" s="93">
        <v>0</v>
      </c>
      <c r="AP29" s="93">
        <v>1000</v>
      </c>
      <c r="AQ29" s="93">
        <v>1758.22</v>
      </c>
      <c r="AR29" s="93">
        <v>876.5</v>
      </c>
      <c r="AS29" s="93">
        <v>2794.4</v>
      </c>
      <c r="AT29" s="93">
        <v>2781.28</v>
      </c>
      <c r="AU29" s="93">
        <v>1402.67</v>
      </c>
      <c r="AV29" s="95">
        <v>16453.26</v>
      </c>
      <c r="AX29" s="95">
        <f t="shared" si="1"/>
        <v>-16453.26</v>
      </c>
    </row>
    <row r="30" spans="1:50" s="97" customFormat="1" ht="10.5" outlineLevel="1">
      <c r="A30" s="93" t="s">
        <v>69</v>
      </c>
      <c r="B30" s="94" t="s">
        <v>158</v>
      </c>
      <c r="C30" s="95"/>
      <c r="D30" s="94" t="s">
        <v>159</v>
      </c>
      <c r="E30" s="95"/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  <c r="M30" s="93">
        <v>0</v>
      </c>
      <c r="N30" s="95">
        <v>0</v>
      </c>
      <c r="O30" s="95"/>
      <c r="P30" s="96">
        <f t="shared" si="0"/>
        <v>0</v>
      </c>
      <c r="Q30" s="95"/>
      <c r="R30" s="93">
        <v>0</v>
      </c>
      <c r="S30" s="93">
        <v>0</v>
      </c>
      <c r="T30" s="93">
        <v>0</v>
      </c>
      <c r="U30" s="93">
        <v>0</v>
      </c>
      <c r="V30" s="93">
        <v>0</v>
      </c>
      <c r="W30" s="93">
        <v>0</v>
      </c>
      <c r="X30" s="93">
        <v>0</v>
      </c>
      <c r="Y30" s="93">
        <v>0</v>
      </c>
      <c r="Z30" s="95">
        <v>0</v>
      </c>
      <c r="AB30" s="95"/>
      <c r="AC30" s="95"/>
      <c r="AD30" s="93">
        <v>0</v>
      </c>
      <c r="AE30" s="93">
        <v>0</v>
      </c>
      <c r="AF30" s="93">
        <v>0</v>
      </c>
      <c r="AG30" s="93">
        <v>0</v>
      </c>
      <c r="AH30" s="93">
        <v>0</v>
      </c>
      <c r="AI30" s="93">
        <v>0</v>
      </c>
      <c r="AJ30" s="93">
        <v>0</v>
      </c>
      <c r="AK30" s="93">
        <v>0</v>
      </c>
      <c r="AL30" s="95">
        <v>0</v>
      </c>
      <c r="AN30" s="93">
        <v>6827.13</v>
      </c>
      <c r="AO30" s="93">
        <v>1754.55</v>
      </c>
      <c r="AP30" s="93">
        <v>630</v>
      </c>
      <c r="AQ30" s="93">
        <v>1473</v>
      </c>
      <c r="AR30" s="93">
        <v>5715.04</v>
      </c>
      <c r="AS30" s="93">
        <v>0</v>
      </c>
      <c r="AT30" s="93">
        <v>1658.5</v>
      </c>
      <c r="AU30" s="93">
        <v>1952.72</v>
      </c>
      <c r="AV30" s="95">
        <v>20010.94</v>
      </c>
      <c r="AX30" s="95">
        <f t="shared" si="1"/>
        <v>-20010.94</v>
      </c>
    </row>
    <row r="31" spans="1:50" s="97" customFormat="1" ht="10.5" outlineLevel="1">
      <c r="A31" s="93" t="s">
        <v>70</v>
      </c>
      <c r="B31" s="94" t="s">
        <v>160</v>
      </c>
      <c r="C31" s="95"/>
      <c r="D31" s="94" t="s">
        <v>161</v>
      </c>
      <c r="E31" s="95"/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M31" s="93">
        <v>0</v>
      </c>
      <c r="N31" s="95">
        <v>0</v>
      </c>
      <c r="O31" s="95"/>
      <c r="P31" s="96">
        <f t="shared" si="0"/>
        <v>0</v>
      </c>
      <c r="Q31" s="95"/>
      <c r="R31" s="93">
        <v>0</v>
      </c>
      <c r="S31" s="93">
        <v>0</v>
      </c>
      <c r="T31" s="93">
        <v>0</v>
      </c>
      <c r="U31" s="93">
        <v>0</v>
      </c>
      <c r="V31" s="93">
        <v>0</v>
      </c>
      <c r="W31" s="93">
        <v>0</v>
      </c>
      <c r="X31" s="93">
        <v>0</v>
      </c>
      <c r="Y31" s="93">
        <v>0</v>
      </c>
      <c r="Z31" s="95">
        <v>0</v>
      </c>
      <c r="AB31" s="95"/>
      <c r="AC31" s="95"/>
      <c r="AD31" s="93">
        <v>0</v>
      </c>
      <c r="AE31" s="93">
        <v>0</v>
      </c>
      <c r="AF31" s="93">
        <v>0</v>
      </c>
      <c r="AG31" s="93">
        <v>0</v>
      </c>
      <c r="AH31" s="93">
        <v>0</v>
      </c>
      <c r="AI31" s="93">
        <v>0</v>
      </c>
      <c r="AJ31" s="93">
        <v>0</v>
      </c>
      <c r="AK31" s="93">
        <v>0</v>
      </c>
      <c r="AL31" s="95">
        <v>0</v>
      </c>
      <c r="AN31" s="93">
        <v>0</v>
      </c>
      <c r="AO31" s="93">
        <v>129.58</v>
      </c>
      <c r="AP31" s="93">
        <v>0</v>
      </c>
      <c r="AQ31" s="93">
        <v>1124.45</v>
      </c>
      <c r="AR31" s="93">
        <v>0</v>
      </c>
      <c r="AS31" s="93">
        <v>0</v>
      </c>
      <c r="AT31" s="93">
        <v>0</v>
      </c>
      <c r="AU31" s="93">
        <v>186.05</v>
      </c>
      <c r="AV31" s="95">
        <v>1440.08</v>
      </c>
      <c r="AX31" s="95">
        <f t="shared" si="1"/>
        <v>-1440.08</v>
      </c>
    </row>
    <row r="32" spans="1:50" s="97" customFormat="1" ht="10.5" outlineLevel="1">
      <c r="A32" s="93" t="s">
        <v>71</v>
      </c>
      <c r="B32" s="94" t="s">
        <v>162</v>
      </c>
      <c r="C32" s="95"/>
      <c r="D32" s="94" t="s">
        <v>163</v>
      </c>
      <c r="E32" s="95"/>
      <c r="F32" s="93">
        <v>0</v>
      </c>
      <c r="G32" s="93">
        <v>0</v>
      </c>
      <c r="H32" s="93">
        <v>0</v>
      </c>
      <c r="I32" s="93">
        <v>0</v>
      </c>
      <c r="J32" s="93">
        <v>0</v>
      </c>
      <c r="K32" s="93">
        <v>0</v>
      </c>
      <c r="L32" s="93">
        <v>0</v>
      </c>
      <c r="M32" s="93">
        <v>0</v>
      </c>
      <c r="N32" s="95">
        <v>0</v>
      </c>
      <c r="O32" s="95"/>
      <c r="P32" s="96">
        <f t="shared" si="0"/>
        <v>0</v>
      </c>
      <c r="Q32" s="95"/>
      <c r="R32" s="93">
        <v>0</v>
      </c>
      <c r="S32" s="93">
        <v>0</v>
      </c>
      <c r="T32" s="93">
        <v>0</v>
      </c>
      <c r="U32" s="93">
        <v>0</v>
      </c>
      <c r="V32" s="93">
        <v>0</v>
      </c>
      <c r="W32" s="93">
        <v>0</v>
      </c>
      <c r="X32" s="93">
        <v>0</v>
      </c>
      <c r="Y32" s="93">
        <v>0</v>
      </c>
      <c r="Z32" s="95">
        <v>0</v>
      </c>
      <c r="AB32" s="95"/>
      <c r="AC32" s="95"/>
      <c r="AD32" s="93">
        <v>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5">
        <v>0</v>
      </c>
      <c r="AN32" s="93">
        <v>0</v>
      </c>
      <c r="AO32" s="93">
        <v>0</v>
      </c>
      <c r="AP32" s="93">
        <v>141.33</v>
      </c>
      <c r="AQ32" s="93">
        <v>0</v>
      </c>
      <c r="AR32" s="93">
        <v>0</v>
      </c>
      <c r="AS32" s="93">
        <v>0</v>
      </c>
      <c r="AT32" s="93">
        <v>0</v>
      </c>
      <c r="AU32" s="93">
        <v>0</v>
      </c>
      <c r="AV32" s="95">
        <v>141.33</v>
      </c>
      <c r="AX32" s="95">
        <f t="shared" si="1"/>
        <v>-141.33</v>
      </c>
    </row>
    <row r="33" spans="1:50" s="97" customFormat="1" ht="10.5" outlineLevel="1">
      <c r="A33" s="93" t="s">
        <v>72</v>
      </c>
      <c r="B33" s="94" t="s">
        <v>164</v>
      </c>
      <c r="C33" s="95"/>
      <c r="D33" s="94" t="s">
        <v>165</v>
      </c>
      <c r="E33" s="95"/>
      <c r="F33" s="93">
        <v>0</v>
      </c>
      <c r="G33" s="93">
        <v>0</v>
      </c>
      <c r="H33" s="93">
        <v>0</v>
      </c>
      <c r="I33" s="93">
        <v>0</v>
      </c>
      <c r="J33" s="93">
        <v>0</v>
      </c>
      <c r="K33" s="93">
        <v>0</v>
      </c>
      <c r="L33" s="93">
        <v>0</v>
      </c>
      <c r="M33" s="93">
        <v>0</v>
      </c>
      <c r="N33" s="95">
        <v>0</v>
      </c>
      <c r="O33" s="95"/>
      <c r="P33" s="96">
        <f t="shared" si="0"/>
        <v>0</v>
      </c>
      <c r="Q33" s="95"/>
      <c r="R33" s="93">
        <v>0</v>
      </c>
      <c r="S33" s="93">
        <v>0</v>
      </c>
      <c r="T33" s="93">
        <v>0</v>
      </c>
      <c r="U33" s="93">
        <v>0</v>
      </c>
      <c r="V33" s="93">
        <v>0</v>
      </c>
      <c r="W33" s="93">
        <v>0</v>
      </c>
      <c r="X33" s="93">
        <v>0</v>
      </c>
      <c r="Y33" s="93">
        <v>0</v>
      </c>
      <c r="Z33" s="95">
        <v>0</v>
      </c>
      <c r="AB33" s="95"/>
      <c r="AC33" s="95"/>
      <c r="AD33" s="93">
        <v>41466.94</v>
      </c>
      <c r="AE33" s="93">
        <v>2718.19</v>
      </c>
      <c r="AF33" s="93">
        <v>4420.72</v>
      </c>
      <c r="AG33" s="93">
        <v>4738.96</v>
      </c>
      <c r="AH33" s="93">
        <v>6563.5</v>
      </c>
      <c r="AI33" s="93">
        <v>3715.19</v>
      </c>
      <c r="AJ33" s="93">
        <v>3883.31</v>
      </c>
      <c r="AK33" s="93">
        <v>1379.15</v>
      </c>
      <c r="AL33" s="95">
        <v>68885.96</v>
      </c>
      <c r="AN33" s="93">
        <v>48558.28</v>
      </c>
      <c r="AO33" s="93">
        <v>2717.93</v>
      </c>
      <c r="AP33" s="93">
        <v>4433.66</v>
      </c>
      <c r="AQ33" s="93">
        <v>4743.25</v>
      </c>
      <c r="AR33" s="93">
        <v>1473.19</v>
      </c>
      <c r="AS33" s="93">
        <v>3715.24</v>
      </c>
      <c r="AT33" s="93">
        <v>938.7</v>
      </c>
      <c r="AU33" s="93">
        <v>1378.14</v>
      </c>
      <c r="AV33" s="95">
        <v>67958.39</v>
      </c>
      <c r="AX33" s="95">
        <f t="shared" si="1"/>
        <v>-136844.35</v>
      </c>
    </row>
    <row r="34" spans="1:50" s="97" customFormat="1" ht="10.5" outlineLevel="1">
      <c r="A34" s="93" t="s">
        <v>73</v>
      </c>
      <c r="B34" s="94" t="s">
        <v>166</v>
      </c>
      <c r="C34" s="95"/>
      <c r="D34" s="94" t="s">
        <v>167</v>
      </c>
      <c r="E34" s="95"/>
      <c r="F34" s="93">
        <v>0</v>
      </c>
      <c r="G34" s="93">
        <v>0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>
        <v>0</v>
      </c>
      <c r="N34" s="95">
        <v>0</v>
      </c>
      <c r="O34" s="95"/>
      <c r="P34" s="96">
        <f t="shared" si="0"/>
        <v>0</v>
      </c>
      <c r="Q34" s="95"/>
      <c r="R34" s="93">
        <v>0</v>
      </c>
      <c r="S34" s="93">
        <v>0</v>
      </c>
      <c r="T34" s="93">
        <v>0</v>
      </c>
      <c r="U34" s="93">
        <v>0</v>
      </c>
      <c r="V34" s="93">
        <v>0</v>
      </c>
      <c r="W34" s="93">
        <v>0</v>
      </c>
      <c r="X34" s="93">
        <v>0</v>
      </c>
      <c r="Y34" s="93">
        <v>0</v>
      </c>
      <c r="Z34" s="95">
        <v>0</v>
      </c>
      <c r="AB34" s="95"/>
      <c r="AC34" s="95"/>
      <c r="AD34" s="93">
        <v>2200</v>
      </c>
      <c r="AE34" s="93">
        <v>0</v>
      </c>
      <c r="AF34" s="93">
        <v>0</v>
      </c>
      <c r="AG34" s="93">
        <v>6</v>
      </c>
      <c r="AH34" s="93">
        <v>0</v>
      </c>
      <c r="AI34" s="93">
        <v>0</v>
      </c>
      <c r="AJ34" s="93">
        <v>0</v>
      </c>
      <c r="AK34" s="93">
        <v>0</v>
      </c>
      <c r="AL34" s="95">
        <v>2206</v>
      </c>
      <c r="AN34" s="93">
        <v>0</v>
      </c>
      <c r="AO34" s="93">
        <v>0</v>
      </c>
      <c r="AP34" s="93">
        <v>0</v>
      </c>
      <c r="AQ34" s="93">
        <v>27.38</v>
      </c>
      <c r="AR34" s="93">
        <v>10</v>
      </c>
      <c r="AS34" s="93">
        <v>0</v>
      </c>
      <c r="AT34" s="93">
        <v>1000</v>
      </c>
      <c r="AU34" s="93">
        <v>2.37</v>
      </c>
      <c r="AV34" s="95">
        <v>1039.75</v>
      </c>
      <c r="AX34" s="95">
        <f t="shared" si="1"/>
        <v>-3245.75</v>
      </c>
    </row>
    <row r="35" spans="1:50" s="97" customFormat="1" ht="10.5" outlineLevel="1">
      <c r="A35" s="93" t="s">
        <v>74</v>
      </c>
      <c r="B35" s="94" t="s">
        <v>168</v>
      </c>
      <c r="C35" s="95"/>
      <c r="D35" s="94" t="s">
        <v>169</v>
      </c>
      <c r="E35" s="95"/>
      <c r="F35" s="93">
        <v>0</v>
      </c>
      <c r="G35" s="93">
        <v>0</v>
      </c>
      <c r="H35" s="93">
        <v>0</v>
      </c>
      <c r="I35" s="93">
        <v>0</v>
      </c>
      <c r="J35" s="93">
        <v>0</v>
      </c>
      <c r="K35" s="93">
        <v>0</v>
      </c>
      <c r="L35" s="93">
        <v>0</v>
      </c>
      <c r="M35" s="93">
        <v>0</v>
      </c>
      <c r="N35" s="95">
        <v>0</v>
      </c>
      <c r="O35" s="95"/>
      <c r="P35" s="96">
        <f t="shared" si="0"/>
        <v>0</v>
      </c>
      <c r="Q35" s="95"/>
      <c r="R35" s="93">
        <v>0</v>
      </c>
      <c r="S35" s="93">
        <v>0</v>
      </c>
      <c r="T35" s="93">
        <v>0</v>
      </c>
      <c r="U35" s="93">
        <v>0</v>
      </c>
      <c r="V35" s="93">
        <v>0</v>
      </c>
      <c r="W35" s="93">
        <v>0</v>
      </c>
      <c r="X35" s="93">
        <v>0</v>
      </c>
      <c r="Y35" s="93">
        <v>0</v>
      </c>
      <c r="Z35" s="95">
        <v>0</v>
      </c>
      <c r="AB35" s="95"/>
      <c r="AC35" s="95"/>
      <c r="AD35" s="93">
        <v>7500</v>
      </c>
      <c r="AE35" s="93">
        <v>0</v>
      </c>
      <c r="AF35" s="93">
        <v>0</v>
      </c>
      <c r="AG35" s="93">
        <v>0</v>
      </c>
      <c r="AH35" s="93">
        <v>0</v>
      </c>
      <c r="AI35" s="93">
        <v>0</v>
      </c>
      <c r="AJ35" s="93">
        <v>0</v>
      </c>
      <c r="AK35" s="93">
        <v>0</v>
      </c>
      <c r="AL35" s="95">
        <v>7500</v>
      </c>
      <c r="AN35" s="93">
        <v>7475.31</v>
      </c>
      <c r="AO35" s="93">
        <v>0</v>
      </c>
      <c r="AP35" s="93">
        <v>0</v>
      </c>
      <c r="AQ35" s="93">
        <v>0</v>
      </c>
      <c r="AR35" s="93">
        <v>0</v>
      </c>
      <c r="AS35" s="93">
        <v>0</v>
      </c>
      <c r="AT35" s="93">
        <v>0</v>
      </c>
      <c r="AU35" s="93">
        <v>0</v>
      </c>
      <c r="AV35" s="95">
        <v>7475.31</v>
      </c>
      <c r="AX35" s="95">
        <f t="shared" si="1"/>
        <v>-14975.310000000001</v>
      </c>
    </row>
    <row r="36" spans="1:50" s="97" customFormat="1" ht="10.5" outlineLevel="1">
      <c r="A36" s="93" t="s">
        <v>75</v>
      </c>
      <c r="B36" s="94" t="s">
        <v>170</v>
      </c>
      <c r="C36" s="95"/>
      <c r="D36" s="94" t="s">
        <v>171</v>
      </c>
      <c r="E36" s="95"/>
      <c r="F36" s="93">
        <v>0</v>
      </c>
      <c r="G36" s="93">
        <v>0</v>
      </c>
      <c r="H36" s="93">
        <v>0</v>
      </c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95">
        <v>0</v>
      </c>
      <c r="O36" s="95"/>
      <c r="P36" s="96">
        <f t="shared" si="0"/>
        <v>0</v>
      </c>
      <c r="Q36" s="95"/>
      <c r="R36" s="93">
        <v>0</v>
      </c>
      <c r="S36" s="93">
        <v>0</v>
      </c>
      <c r="T36" s="93">
        <v>0</v>
      </c>
      <c r="U36" s="93">
        <v>0</v>
      </c>
      <c r="V36" s="93">
        <v>0</v>
      </c>
      <c r="W36" s="93">
        <v>0</v>
      </c>
      <c r="X36" s="93">
        <v>0</v>
      </c>
      <c r="Y36" s="93">
        <v>0</v>
      </c>
      <c r="Z36" s="95">
        <v>0</v>
      </c>
      <c r="AB36" s="95"/>
      <c r="AC36" s="95"/>
      <c r="AD36" s="93">
        <v>8944.6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5">
        <v>8944.6</v>
      </c>
      <c r="AN36" s="93">
        <v>6389</v>
      </c>
      <c r="AO36" s="93">
        <v>0</v>
      </c>
      <c r="AP36" s="93">
        <v>0</v>
      </c>
      <c r="AQ36" s="93">
        <v>0</v>
      </c>
      <c r="AR36" s="93">
        <v>0</v>
      </c>
      <c r="AS36" s="93">
        <v>0</v>
      </c>
      <c r="AT36" s="93">
        <v>0</v>
      </c>
      <c r="AU36" s="93">
        <v>0</v>
      </c>
      <c r="AV36" s="95">
        <v>6389</v>
      </c>
      <c r="AX36" s="95">
        <f t="shared" si="1"/>
        <v>-15333.6</v>
      </c>
    </row>
    <row r="37" spans="1:50" s="97" customFormat="1" ht="10.5" outlineLevel="1">
      <c r="A37" s="93" t="s">
        <v>76</v>
      </c>
      <c r="B37" s="94" t="s">
        <v>172</v>
      </c>
      <c r="C37" s="95"/>
      <c r="D37" s="94" t="s">
        <v>173</v>
      </c>
      <c r="E37" s="95"/>
      <c r="F37" s="93">
        <v>0</v>
      </c>
      <c r="G37" s="93">
        <v>0</v>
      </c>
      <c r="H37" s="93">
        <v>0</v>
      </c>
      <c r="I37" s="93">
        <v>0</v>
      </c>
      <c r="J37" s="93">
        <v>0</v>
      </c>
      <c r="K37" s="93">
        <v>0</v>
      </c>
      <c r="L37" s="93">
        <v>0</v>
      </c>
      <c r="M37" s="93">
        <v>0</v>
      </c>
      <c r="N37" s="95">
        <v>0</v>
      </c>
      <c r="O37" s="95"/>
      <c r="P37" s="96">
        <f t="shared" si="0"/>
        <v>0</v>
      </c>
      <c r="Q37" s="95"/>
      <c r="R37" s="93">
        <v>0</v>
      </c>
      <c r="S37" s="93">
        <v>0</v>
      </c>
      <c r="T37" s="93">
        <v>0</v>
      </c>
      <c r="U37" s="93">
        <v>0</v>
      </c>
      <c r="V37" s="93">
        <v>0</v>
      </c>
      <c r="W37" s="93">
        <v>0</v>
      </c>
      <c r="X37" s="93">
        <v>0</v>
      </c>
      <c r="Y37" s="93">
        <v>0</v>
      </c>
      <c r="Z37" s="95">
        <v>0</v>
      </c>
      <c r="AB37" s="95"/>
      <c r="AC37" s="95"/>
      <c r="AD37" s="93">
        <v>12824.23</v>
      </c>
      <c r="AE37" s="93">
        <v>0</v>
      </c>
      <c r="AF37" s="93">
        <v>0</v>
      </c>
      <c r="AG37" s="93">
        <v>0</v>
      </c>
      <c r="AH37" s="93">
        <v>0</v>
      </c>
      <c r="AI37" s="93">
        <v>0</v>
      </c>
      <c r="AJ37" s="93">
        <v>0</v>
      </c>
      <c r="AK37" s="93">
        <v>0</v>
      </c>
      <c r="AL37" s="95">
        <v>12824.23</v>
      </c>
      <c r="AN37" s="93">
        <v>0</v>
      </c>
      <c r="AO37" s="93">
        <v>0</v>
      </c>
      <c r="AP37" s="93">
        <v>0</v>
      </c>
      <c r="AQ37" s="93">
        <v>0</v>
      </c>
      <c r="AR37" s="93">
        <v>0</v>
      </c>
      <c r="AS37" s="93">
        <v>0</v>
      </c>
      <c r="AT37" s="93">
        <v>0</v>
      </c>
      <c r="AU37" s="93">
        <v>0</v>
      </c>
      <c r="AV37" s="95">
        <v>0</v>
      </c>
      <c r="AX37" s="95">
        <f t="shared" si="1"/>
        <v>-12824.23</v>
      </c>
    </row>
    <row r="38" spans="1:50" s="97" customFormat="1" ht="10.5" outlineLevel="1">
      <c r="A38" s="93" t="s">
        <v>77</v>
      </c>
      <c r="B38" s="94" t="s">
        <v>174</v>
      </c>
      <c r="C38" s="95"/>
      <c r="D38" s="94" t="s">
        <v>175</v>
      </c>
      <c r="E38" s="95"/>
      <c r="F38" s="93">
        <v>0</v>
      </c>
      <c r="G38" s="93">
        <v>0</v>
      </c>
      <c r="H38" s="93">
        <v>0</v>
      </c>
      <c r="I38" s="93">
        <v>0</v>
      </c>
      <c r="J38" s="93">
        <v>0</v>
      </c>
      <c r="K38" s="93">
        <v>0</v>
      </c>
      <c r="L38" s="93">
        <v>0</v>
      </c>
      <c r="M38" s="93">
        <v>0</v>
      </c>
      <c r="N38" s="95">
        <v>0</v>
      </c>
      <c r="O38" s="95"/>
      <c r="P38" s="96">
        <f t="shared" si="0"/>
        <v>0</v>
      </c>
      <c r="Q38" s="95"/>
      <c r="R38" s="93">
        <v>0</v>
      </c>
      <c r="S38" s="93">
        <v>0</v>
      </c>
      <c r="T38" s="93">
        <v>0</v>
      </c>
      <c r="U38" s="93">
        <v>0</v>
      </c>
      <c r="V38" s="93">
        <v>0</v>
      </c>
      <c r="W38" s="93">
        <v>0</v>
      </c>
      <c r="X38" s="93">
        <v>0</v>
      </c>
      <c r="Y38" s="93">
        <v>0</v>
      </c>
      <c r="Z38" s="95">
        <v>0</v>
      </c>
      <c r="AB38" s="95"/>
      <c r="AC38" s="95"/>
      <c r="AD38" s="93">
        <v>0</v>
      </c>
      <c r="AE38" s="93">
        <v>0</v>
      </c>
      <c r="AF38" s="93">
        <v>0</v>
      </c>
      <c r="AG38" s="93">
        <v>0</v>
      </c>
      <c r="AH38" s="93">
        <v>0</v>
      </c>
      <c r="AI38" s="93">
        <v>0</v>
      </c>
      <c r="AJ38" s="93">
        <v>38.47</v>
      </c>
      <c r="AK38" s="93">
        <v>0</v>
      </c>
      <c r="AL38" s="95">
        <v>38.47</v>
      </c>
      <c r="AN38" s="93">
        <v>0</v>
      </c>
      <c r="AO38" s="93">
        <v>0</v>
      </c>
      <c r="AP38" s="93">
        <v>0</v>
      </c>
      <c r="AQ38" s="93">
        <v>0</v>
      </c>
      <c r="AR38" s="93">
        <v>0</v>
      </c>
      <c r="AS38" s="93">
        <v>0</v>
      </c>
      <c r="AT38" s="93">
        <v>0</v>
      </c>
      <c r="AU38" s="93">
        <v>0</v>
      </c>
      <c r="AV38" s="95">
        <v>0</v>
      </c>
      <c r="AX38" s="95">
        <f t="shared" si="1"/>
        <v>-38.47</v>
      </c>
    </row>
    <row r="39" spans="1:50" s="97" customFormat="1" ht="10.5" outlineLevel="1">
      <c r="A39" s="93" t="s">
        <v>78</v>
      </c>
      <c r="B39" s="94" t="s">
        <v>176</v>
      </c>
      <c r="C39" s="95"/>
      <c r="D39" s="94" t="s">
        <v>177</v>
      </c>
      <c r="E39" s="95"/>
      <c r="F39" s="93">
        <v>0</v>
      </c>
      <c r="G39" s="93">
        <v>0</v>
      </c>
      <c r="H39" s="93">
        <v>0</v>
      </c>
      <c r="I39" s="93">
        <v>0</v>
      </c>
      <c r="J39" s="93">
        <v>0</v>
      </c>
      <c r="K39" s="93">
        <v>0</v>
      </c>
      <c r="L39" s="93">
        <v>0</v>
      </c>
      <c r="M39" s="93">
        <v>0</v>
      </c>
      <c r="N39" s="95">
        <v>0</v>
      </c>
      <c r="O39" s="95"/>
      <c r="P39" s="96">
        <f t="shared" si="0"/>
        <v>0</v>
      </c>
      <c r="Q39" s="95"/>
      <c r="R39" s="93">
        <v>0</v>
      </c>
      <c r="S39" s="93">
        <v>0</v>
      </c>
      <c r="T39" s="93">
        <v>0</v>
      </c>
      <c r="U39" s="93">
        <v>0</v>
      </c>
      <c r="V39" s="93">
        <v>0</v>
      </c>
      <c r="W39" s="93">
        <v>0</v>
      </c>
      <c r="X39" s="93">
        <v>0</v>
      </c>
      <c r="Y39" s="93">
        <v>0</v>
      </c>
      <c r="Z39" s="95">
        <v>0</v>
      </c>
      <c r="AB39" s="95"/>
      <c r="AC39" s="95"/>
      <c r="AD39" s="93">
        <v>4177.58</v>
      </c>
      <c r="AE39" s="93">
        <v>0</v>
      </c>
      <c r="AF39" s="93">
        <v>0</v>
      </c>
      <c r="AG39" s="93">
        <v>0</v>
      </c>
      <c r="AH39" s="93">
        <v>0</v>
      </c>
      <c r="AI39" s="93">
        <v>0</v>
      </c>
      <c r="AJ39" s="93">
        <v>0</v>
      </c>
      <c r="AK39" s="93">
        <v>0</v>
      </c>
      <c r="AL39" s="95">
        <v>4177.58</v>
      </c>
      <c r="AN39" s="93">
        <v>2408.74</v>
      </c>
      <c r="AO39" s="93">
        <v>0</v>
      </c>
      <c r="AP39" s="93">
        <v>0</v>
      </c>
      <c r="AQ39" s="93">
        <v>0</v>
      </c>
      <c r="AR39" s="93">
        <v>0</v>
      </c>
      <c r="AS39" s="93">
        <v>0</v>
      </c>
      <c r="AT39" s="93">
        <v>0</v>
      </c>
      <c r="AU39" s="93">
        <v>0</v>
      </c>
      <c r="AV39" s="95">
        <v>2408.74</v>
      </c>
      <c r="AX39" s="95">
        <f t="shared" si="1"/>
        <v>-6586.32</v>
      </c>
    </row>
    <row r="40" spans="1:50" s="97" customFormat="1" ht="10.5" outlineLevel="1">
      <c r="A40" s="93" t="s">
        <v>79</v>
      </c>
      <c r="B40" s="94" t="s">
        <v>178</v>
      </c>
      <c r="C40" s="95"/>
      <c r="D40" s="94" t="s">
        <v>179</v>
      </c>
      <c r="E40" s="95"/>
      <c r="F40" s="93">
        <v>0</v>
      </c>
      <c r="G40" s="93">
        <v>0</v>
      </c>
      <c r="H40" s="93">
        <v>0</v>
      </c>
      <c r="I40" s="93">
        <v>0</v>
      </c>
      <c r="J40" s="93">
        <v>0</v>
      </c>
      <c r="K40" s="93">
        <v>0</v>
      </c>
      <c r="L40" s="93">
        <v>0</v>
      </c>
      <c r="M40" s="93">
        <v>0</v>
      </c>
      <c r="N40" s="95">
        <v>0</v>
      </c>
      <c r="O40" s="95"/>
      <c r="P40" s="96">
        <f t="shared" si="0"/>
        <v>0</v>
      </c>
      <c r="Q40" s="95"/>
      <c r="R40" s="93">
        <v>0</v>
      </c>
      <c r="S40" s="93">
        <v>0</v>
      </c>
      <c r="T40" s="93">
        <v>0</v>
      </c>
      <c r="U40" s="93">
        <v>0</v>
      </c>
      <c r="V40" s="93">
        <v>0</v>
      </c>
      <c r="W40" s="93">
        <v>0</v>
      </c>
      <c r="X40" s="93">
        <v>0</v>
      </c>
      <c r="Y40" s="93">
        <v>0</v>
      </c>
      <c r="Z40" s="95">
        <v>0</v>
      </c>
      <c r="AB40" s="95"/>
      <c r="AC40" s="95"/>
      <c r="AD40" s="93">
        <v>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5">
        <v>0</v>
      </c>
      <c r="AN40" s="93">
        <v>78</v>
      </c>
      <c r="AO40" s="93">
        <v>0</v>
      </c>
      <c r="AP40" s="93">
        <v>0</v>
      </c>
      <c r="AQ40" s="93">
        <v>0</v>
      </c>
      <c r="AR40" s="93">
        <v>40</v>
      </c>
      <c r="AS40" s="93">
        <v>0</v>
      </c>
      <c r="AT40" s="93">
        <v>81.8</v>
      </c>
      <c r="AU40" s="93">
        <v>0</v>
      </c>
      <c r="AV40" s="95">
        <v>199.8</v>
      </c>
      <c r="AX40" s="95">
        <f t="shared" si="1"/>
        <v>-199.8</v>
      </c>
    </row>
    <row r="41" spans="1:50" s="97" customFormat="1" ht="10.5" outlineLevel="1">
      <c r="A41" s="93" t="s">
        <v>80</v>
      </c>
      <c r="B41" s="94" t="s">
        <v>180</v>
      </c>
      <c r="C41" s="95"/>
      <c r="D41" s="94" t="s">
        <v>181</v>
      </c>
      <c r="E41" s="95"/>
      <c r="F41" s="93">
        <v>0</v>
      </c>
      <c r="G41" s="93">
        <v>0</v>
      </c>
      <c r="H41" s="93">
        <v>0</v>
      </c>
      <c r="I41" s="93">
        <v>0</v>
      </c>
      <c r="J41" s="93">
        <v>0</v>
      </c>
      <c r="K41" s="93">
        <v>0</v>
      </c>
      <c r="L41" s="93">
        <v>0</v>
      </c>
      <c r="M41" s="93">
        <v>0</v>
      </c>
      <c r="N41" s="95">
        <v>0</v>
      </c>
      <c r="O41" s="95"/>
      <c r="P41" s="96">
        <f t="shared" si="0"/>
        <v>0</v>
      </c>
      <c r="Q41" s="95"/>
      <c r="R41" s="93">
        <v>0</v>
      </c>
      <c r="S41" s="93">
        <v>0</v>
      </c>
      <c r="T41" s="93">
        <v>0</v>
      </c>
      <c r="U41" s="93">
        <v>0</v>
      </c>
      <c r="V41" s="93">
        <v>0</v>
      </c>
      <c r="W41" s="93">
        <v>0</v>
      </c>
      <c r="X41" s="93">
        <v>0</v>
      </c>
      <c r="Y41" s="93">
        <v>0</v>
      </c>
      <c r="Z41" s="95">
        <v>0</v>
      </c>
      <c r="AB41" s="95"/>
      <c r="AC41" s="95"/>
      <c r="AD41" s="93">
        <v>0</v>
      </c>
      <c r="AE41" s="93">
        <v>0</v>
      </c>
      <c r="AF41" s="93">
        <v>0</v>
      </c>
      <c r="AG41" s="93">
        <v>0</v>
      </c>
      <c r="AH41" s="93">
        <v>0</v>
      </c>
      <c r="AI41" s="93">
        <v>0</v>
      </c>
      <c r="AJ41" s="93">
        <v>0</v>
      </c>
      <c r="AK41" s="93">
        <v>0</v>
      </c>
      <c r="AL41" s="95">
        <v>0</v>
      </c>
      <c r="AN41" s="93">
        <v>625</v>
      </c>
      <c r="AO41" s="93">
        <v>0</v>
      </c>
      <c r="AP41" s="93">
        <v>50</v>
      </c>
      <c r="AQ41" s="93">
        <v>105</v>
      </c>
      <c r="AR41" s="93">
        <v>0</v>
      </c>
      <c r="AS41" s="93">
        <v>60</v>
      </c>
      <c r="AT41" s="93">
        <v>0</v>
      </c>
      <c r="AU41" s="93">
        <v>45</v>
      </c>
      <c r="AV41" s="95">
        <v>885</v>
      </c>
      <c r="AX41" s="95">
        <f t="shared" si="1"/>
        <v>-885</v>
      </c>
    </row>
    <row r="42" spans="1:50" s="97" customFormat="1" ht="10.5" outlineLevel="1">
      <c r="A42" s="93" t="s">
        <v>81</v>
      </c>
      <c r="B42" s="94" t="s">
        <v>182</v>
      </c>
      <c r="C42" s="95"/>
      <c r="D42" s="94" t="s">
        <v>183</v>
      </c>
      <c r="E42" s="95"/>
      <c r="F42" s="93">
        <v>0</v>
      </c>
      <c r="G42" s="93">
        <v>0</v>
      </c>
      <c r="H42" s="93">
        <v>0</v>
      </c>
      <c r="I42" s="93">
        <v>0</v>
      </c>
      <c r="J42" s="93">
        <v>0</v>
      </c>
      <c r="K42" s="93">
        <v>0</v>
      </c>
      <c r="L42" s="93">
        <v>0</v>
      </c>
      <c r="M42" s="93">
        <v>0</v>
      </c>
      <c r="N42" s="95">
        <v>0</v>
      </c>
      <c r="O42" s="95"/>
      <c r="P42" s="96">
        <f t="shared" si="0"/>
        <v>0</v>
      </c>
      <c r="Q42" s="95"/>
      <c r="R42" s="93">
        <v>0</v>
      </c>
      <c r="S42" s="93">
        <v>0</v>
      </c>
      <c r="T42" s="93">
        <v>0</v>
      </c>
      <c r="U42" s="93">
        <v>0</v>
      </c>
      <c r="V42" s="93">
        <v>0</v>
      </c>
      <c r="W42" s="93">
        <v>0</v>
      </c>
      <c r="X42" s="93">
        <v>0</v>
      </c>
      <c r="Y42" s="93">
        <v>0</v>
      </c>
      <c r="Z42" s="95">
        <v>0</v>
      </c>
      <c r="AB42" s="95"/>
      <c r="AC42" s="95"/>
      <c r="AD42" s="93">
        <v>0</v>
      </c>
      <c r="AE42" s="93">
        <v>0</v>
      </c>
      <c r="AF42" s="93">
        <v>0</v>
      </c>
      <c r="AG42" s="93">
        <v>0</v>
      </c>
      <c r="AH42" s="93">
        <v>0</v>
      </c>
      <c r="AI42" s="93">
        <v>0</v>
      </c>
      <c r="AJ42" s="93">
        <v>0</v>
      </c>
      <c r="AK42" s="93">
        <v>0</v>
      </c>
      <c r="AL42" s="95">
        <v>0</v>
      </c>
      <c r="AN42" s="93">
        <v>1153.58</v>
      </c>
      <c r="AO42" s="93">
        <v>620.1</v>
      </c>
      <c r="AP42" s="93">
        <v>713</v>
      </c>
      <c r="AQ42" s="93">
        <v>1033.06</v>
      </c>
      <c r="AR42" s="93">
        <v>627.73</v>
      </c>
      <c r="AS42" s="93">
        <v>567.8</v>
      </c>
      <c r="AT42" s="93">
        <v>790.28</v>
      </c>
      <c r="AU42" s="93">
        <v>274.39</v>
      </c>
      <c r="AV42" s="95">
        <v>5779.94</v>
      </c>
      <c r="AX42" s="95">
        <f t="shared" si="1"/>
        <v>-5779.94</v>
      </c>
    </row>
    <row r="43" spans="1:50" s="97" customFormat="1" ht="10.5" outlineLevel="1">
      <c r="A43" s="93" t="s">
        <v>82</v>
      </c>
      <c r="B43" s="94" t="s">
        <v>184</v>
      </c>
      <c r="C43" s="95"/>
      <c r="D43" s="94" t="s">
        <v>185</v>
      </c>
      <c r="E43" s="95"/>
      <c r="F43" s="93">
        <v>0</v>
      </c>
      <c r="G43" s="93">
        <v>0</v>
      </c>
      <c r="H43" s="93">
        <v>0</v>
      </c>
      <c r="I43" s="93">
        <v>0</v>
      </c>
      <c r="J43" s="93">
        <v>0</v>
      </c>
      <c r="K43" s="93">
        <v>0</v>
      </c>
      <c r="L43" s="93">
        <v>0</v>
      </c>
      <c r="M43" s="93">
        <v>0</v>
      </c>
      <c r="N43" s="95">
        <v>0</v>
      </c>
      <c r="O43" s="95"/>
      <c r="P43" s="96">
        <f t="shared" si="0"/>
        <v>0</v>
      </c>
      <c r="Q43" s="95"/>
      <c r="R43" s="93">
        <v>0</v>
      </c>
      <c r="S43" s="93">
        <v>0</v>
      </c>
      <c r="T43" s="93">
        <v>0</v>
      </c>
      <c r="U43" s="93">
        <v>0</v>
      </c>
      <c r="V43" s="93">
        <v>0</v>
      </c>
      <c r="W43" s="93">
        <v>0</v>
      </c>
      <c r="X43" s="93">
        <v>0</v>
      </c>
      <c r="Y43" s="93">
        <v>0</v>
      </c>
      <c r="Z43" s="95">
        <v>0</v>
      </c>
      <c r="AB43" s="95"/>
      <c r="AC43" s="95"/>
      <c r="AD43" s="93">
        <v>71.45</v>
      </c>
      <c r="AE43" s="93">
        <v>0</v>
      </c>
      <c r="AF43" s="93">
        <v>0</v>
      </c>
      <c r="AG43" s="93">
        <v>0</v>
      </c>
      <c r="AH43" s="93">
        <v>0</v>
      </c>
      <c r="AI43" s="93">
        <v>0</v>
      </c>
      <c r="AJ43" s="93">
        <v>0</v>
      </c>
      <c r="AK43" s="93">
        <v>0</v>
      </c>
      <c r="AL43" s="95">
        <v>71.45</v>
      </c>
      <c r="AN43" s="93">
        <v>42.55</v>
      </c>
      <c r="AO43" s="93">
        <v>0</v>
      </c>
      <c r="AP43" s="93">
        <v>0</v>
      </c>
      <c r="AQ43" s="93">
        <v>0</v>
      </c>
      <c r="AR43" s="93">
        <v>0</v>
      </c>
      <c r="AS43" s="93">
        <v>0</v>
      </c>
      <c r="AT43" s="93">
        <v>0</v>
      </c>
      <c r="AU43" s="93">
        <v>0</v>
      </c>
      <c r="AV43" s="95">
        <v>42.55</v>
      </c>
      <c r="AX43" s="95">
        <f t="shared" si="1"/>
        <v>-114</v>
      </c>
    </row>
    <row r="44" spans="1:50" s="97" customFormat="1" ht="10.5" outlineLevel="1">
      <c r="A44" s="93" t="s">
        <v>83</v>
      </c>
      <c r="B44" s="94" t="s">
        <v>186</v>
      </c>
      <c r="C44" s="95"/>
      <c r="D44" s="94" t="s">
        <v>187</v>
      </c>
      <c r="E44" s="95"/>
      <c r="F44" s="93">
        <v>0</v>
      </c>
      <c r="G44" s="93">
        <v>0</v>
      </c>
      <c r="H44" s="93">
        <v>0</v>
      </c>
      <c r="I44" s="93">
        <v>0</v>
      </c>
      <c r="J44" s="93">
        <v>0</v>
      </c>
      <c r="K44" s="93">
        <v>0</v>
      </c>
      <c r="L44" s="93">
        <v>0</v>
      </c>
      <c r="M44" s="93">
        <v>0</v>
      </c>
      <c r="N44" s="95">
        <v>0</v>
      </c>
      <c r="O44" s="95"/>
      <c r="P44" s="96">
        <f t="shared" si="0"/>
        <v>0</v>
      </c>
      <c r="Q44" s="95"/>
      <c r="R44" s="93">
        <v>0</v>
      </c>
      <c r="S44" s="93">
        <v>0</v>
      </c>
      <c r="T44" s="93">
        <v>0</v>
      </c>
      <c r="U44" s="93">
        <v>0</v>
      </c>
      <c r="V44" s="93">
        <v>0</v>
      </c>
      <c r="W44" s="93">
        <v>0</v>
      </c>
      <c r="X44" s="93">
        <v>0</v>
      </c>
      <c r="Y44" s="93">
        <v>0</v>
      </c>
      <c r="Z44" s="95">
        <v>0</v>
      </c>
      <c r="AB44" s="95"/>
      <c r="AC44" s="95"/>
      <c r="AD44" s="93">
        <v>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5">
        <v>0</v>
      </c>
      <c r="AN44" s="93">
        <v>92</v>
      </c>
      <c r="AO44" s="93">
        <v>0</v>
      </c>
      <c r="AP44" s="93">
        <v>0</v>
      </c>
      <c r="AQ44" s="93">
        <v>0</v>
      </c>
      <c r="AR44" s="93">
        <v>46</v>
      </c>
      <c r="AS44" s="93">
        <v>0</v>
      </c>
      <c r="AT44" s="93">
        <v>0</v>
      </c>
      <c r="AU44" s="93">
        <v>0</v>
      </c>
      <c r="AV44" s="95">
        <v>138</v>
      </c>
      <c r="AX44" s="95">
        <f t="shared" si="1"/>
        <v>-138</v>
      </c>
    </row>
    <row r="45" spans="1:50" s="97" customFormat="1" ht="10.5" outlineLevel="1">
      <c r="A45" s="93" t="s">
        <v>84</v>
      </c>
      <c r="B45" s="94" t="s">
        <v>188</v>
      </c>
      <c r="C45" s="95"/>
      <c r="D45" s="94" t="s">
        <v>189</v>
      </c>
      <c r="E45" s="95"/>
      <c r="F45" s="93">
        <v>0</v>
      </c>
      <c r="G45" s="93">
        <v>0</v>
      </c>
      <c r="H45" s="93">
        <v>0</v>
      </c>
      <c r="I45" s="93">
        <v>0</v>
      </c>
      <c r="J45" s="93">
        <v>0</v>
      </c>
      <c r="K45" s="93">
        <v>0</v>
      </c>
      <c r="L45" s="93">
        <v>0</v>
      </c>
      <c r="M45" s="93">
        <v>0</v>
      </c>
      <c r="N45" s="95">
        <v>0</v>
      </c>
      <c r="O45" s="95"/>
      <c r="P45" s="96">
        <f t="shared" si="0"/>
        <v>1450044</v>
      </c>
      <c r="Q45" s="95"/>
      <c r="R45" s="93">
        <v>1448055</v>
      </c>
      <c r="S45" s="93">
        <v>0</v>
      </c>
      <c r="T45" s="93">
        <v>422</v>
      </c>
      <c r="U45" s="93">
        <v>21</v>
      </c>
      <c r="V45" s="93">
        <v>1495</v>
      </c>
      <c r="W45" s="93">
        <v>0</v>
      </c>
      <c r="X45" s="93">
        <v>0</v>
      </c>
      <c r="Y45" s="93">
        <v>51</v>
      </c>
      <c r="Z45" s="95">
        <v>1450044</v>
      </c>
      <c r="AB45" s="95"/>
      <c r="AC45" s="95"/>
      <c r="AD45" s="93">
        <v>0</v>
      </c>
      <c r="AE45" s="93">
        <v>0</v>
      </c>
      <c r="AF45" s="93">
        <v>0</v>
      </c>
      <c r="AG45" s="93">
        <v>0</v>
      </c>
      <c r="AH45" s="93">
        <v>0</v>
      </c>
      <c r="AI45" s="93">
        <v>0</v>
      </c>
      <c r="AJ45" s="93">
        <v>0</v>
      </c>
      <c r="AK45" s="93">
        <v>0</v>
      </c>
      <c r="AL45" s="95">
        <v>0</v>
      </c>
      <c r="AN45" s="93">
        <v>0</v>
      </c>
      <c r="AO45" s="93">
        <v>0</v>
      </c>
      <c r="AP45" s="93">
        <v>0</v>
      </c>
      <c r="AQ45" s="93">
        <v>0</v>
      </c>
      <c r="AR45" s="93">
        <v>0</v>
      </c>
      <c r="AS45" s="93">
        <v>0</v>
      </c>
      <c r="AT45" s="93">
        <v>0</v>
      </c>
      <c r="AU45" s="93">
        <v>0</v>
      </c>
      <c r="AV45" s="95">
        <v>0</v>
      </c>
      <c r="AX45" s="95">
        <f t="shared" si="1"/>
        <v>1450044</v>
      </c>
    </row>
    <row r="46" spans="1:50" s="97" customFormat="1" ht="10.5" outlineLevel="1">
      <c r="A46" s="93" t="s">
        <v>85</v>
      </c>
      <c r="B46" s="94" t="s">
        <v>190</v>
      </c>
      <c r="C46" s="95"/>
      <c r="D46" s="94" t="s">
        <v>191</v>
      </c>
      <c r="E46" s="95"/>
      <c r="F46" s="93">
        <v>0</v>
      </c>
      <c r="G46" s="93">
        <v>0</v>
      </c>
      <c r="H46" s="93">
        <v>0</v>
      </c>
      <c r="I46" s="93">
        <v>0</v>
      </c>
      <c r="J46" s="93">
        <v>0</v>
      </c>
      <c r="K46" s="93">
        <v>0</v>
      </c>
      <c r="L46" s="93">
        <v>0</v>
      </c>
      <c r="M46" s="93">
        <v>0</v>
      </c>
      <c r="N46" s="95">
        <v>0</v>
      </c>
      <c r="O46" s="95"/>
      <c r="P46" s="96">
        <f t="shared" si="0"/>
        <v>0</v>
      </c>
      <c r="Q46" s="95"/>
      <c r="R46" s="93">
        <v>0</v>
      </c>
      <c r="S46" s="93">
        <v>0</v>
      </c>
      <c r="T46" s="93">
        <v>0</v>
      </c>
      <c r="U46" s="93">
        <v>0</v>
      </c>
      <c r="V46" s="93">
        <v>0</v>
      </c>
      <c r="W46" s="93">
        <v>0</v>
      </c>
      <c r="X46" s="93">
        <v>0</v>
      </c>
      <c r="Y46" s="93">
        <v>0</v>
      </c>
      <c r="Z46" s="95">
        <v>0</v>
      </c>
      <c r="AB46" s="95"/>
      <c r="AC46" s="95"/>
      <c r="AD46" s="93">
        <v>0</v>
      </c>
      <c r="AE46" s="93">
        <v>0</v>
      </c>
      <c r="AF46" s="93">
        <v>0</v>
      </c>
      <c r="AG46" s="93">
        <v>0</v>
      </c>
      <c r="AH46" s="93">
        <v>0</v>
      </c>
      <c r="AI46" s="93">
        <v>0</v>
      </c>
      <c r="AJ46" s="93">
        <v>0</v>
      </c>
      <c r="AK46" s="93">
        <v>0</v>
      </c>
      <c r="AL46" s="95">
        <v>0</v>
      </c>
      <c r="AN46" s="93">
        <v>-14908</v>
      </c>
      <c r="AO46" s="93">
        <v>0</v>
      </c>
      <c r="AP46" s="93">
        <v>0</v>
      </c>
      <c r="AQ46" s="93">
        <v>0</v>
      </c>
      <c r="AR46" s="93">
        <v>0</v>
      </c>
      <c r="AS46" s="93">
        <v>0</v>
      </c>
      <c r="AT46" s="93">
        <v>0</v>
      </c>
      <c r="AU46" s="93">
        <v>0</v>
      </c>
      <c r="AV46" s="95">
        <v>-14908</v>
      </c>
      <c r="AX46" s="95">
        <f t="shared" si="1"/>
        <v>14908</v>
      </c>
    </row>
    <row r="47" spans="1:50" s="105" customFormat="1" ht="12.75">
      <c r="A47" s="105" t="s">
        <v>229</v>
      </c>
      <c r="B47" s="106" t="s">
        <v>230</v>
      </c>
      <c r="C47" s="106"/>
      <c r="D47" s="106" t="s">
        <v>25</v>
      </c>
      <c r="F47" s="105">
        <v>728771</v>
      </c>
      <c r="G47" s="105">
        <v>23216</v>
      </c>
      <c r="H47" s="105">
        <v>33360</v>
      </c>
      <c r="I47" s="105">
        <v>51649</v>
      </c>
      <c r="J47" s="105">
        <v>59983</v>
      </c>
      <c r="K47" s="105">
        <v>24677</v>
      </c>
      <c r="L47" s="105">
        <v>35722</v>
      </c>
      <c r="M47" s="105">
        <v>21433</v>
      </c>
      <c r="N47" s="105">
        <v>978811</v>
      </c>
      <c r="P47" s="107">
        <f>+Z47-N47</f>
        <v>1463015</v>
      </c>
      <c r="R47" s="105">
        <v>2188950</v>
      </c>
      <c r="S47" s="105">
        <v>23566</v>
      </c>
      <c r="T47" s="105">
        <v>34292</v>
      </c>
      <c r="U47" s="105">
        <v>51670</v>
      </c>
      <c r="V47" s="105">
        <v>61478</v>
      </c>
      <c r="W47" s="105">
        <v>24677</v>
      </c>
      <c r="X47" s="105">
        <v>35709</v>
      </c>
      <c r="Y47" s="105">
        <v>21484</v>
      </c>
      <c r="Z47" s="105">
        <v>2441826</v>
      </c>
      <c r="AD47" s="105">
        <v>96484.69</v>
      </c>
      <c r="AE47" s="105">
        <v>2900.65</v>
      </c>
      <c r="AF47" s="105">
        <v>5229.79</v>
      </c>
      <c r="AG47" s="105">
        <v>5922.82</v>
      </c>
      <c r="AH47" s="105">
        <v>7369.11</v>
      </c>
      <c r="AI47" s="105">
        <v>3715.19</v>
      </c>
      <c r="AJ47" s="105">
        <v>4153.86</v>
      </c>
      <c r="AK47" s="105">
        <v>1379.15</v>
      </c>
      <c r="AL47" s="105">
        <v>127155.26</v>
      </c>
      <c r="AN47" s="105">
        <v>105967.16</v>
      </c>
      <c r="AO47" s="105">
        <v>843.55</v>
      </c>
      <c r="AP47" s="105">
        <v>11894.75</v>
      </c>
      <c r="AQ47" s="105">
        <v>18844.31</v>
      </c>
      <c r="AR47" s="105">
        <v>14617.2</v>
      </c>
      <c r="AS47" s="105">
        <v>8650.88</v>
      </c>
      <c r="AT47" s="105">
        <v>13365.5</v>
      </c>
      <c r="AU47" s="105">
        <v>8315.83</v>
      </c>
      <c r="AV47" s="105">
        <v>182499.18</v>
      </c>
      <c r="AX47" s="107">
        <f>+Z47-AB47-AL47-AV47</f>
        <v>2132171.56</v>
      </c>
    </row>
    <row r="49" spans="1:47" ht="10.5">
      <c r="A49" s="95"/>
      <c r="F49" s="95"/>
      <c r="G49" s="95"/>
      <c r="H49" s="95"/>
      <c r="I49" s="95"/>
      <c r="J49" s="95"/>
      <c r="K49" s="95"/>
      <c r="L49" s="95"/>
      <c r="M49" s="95"/>
      <c r="R49" s="95"/>
      <c r="S49" s="95"/>
      <c r="T49" s="95"/>
      <c r="U49" s="95"/>
      <c r="V49" s="95"/>
      <c r="W49" s="95"/>
      <c r="X49" s="95"/>
      <c r="Y49" s="95"/>
      <c r="AD49" s="95"/>
      <c r="AE49" s="95"/>
      <c r="AF49" s="95"/>
      <c r="AG49" s="95"/>
      <c r="AH49" s="95"/>
      <c r="AI49" s="95"/>
      <c r="AJ49" s="95"/>
      <c r="AK49" s="95"/>
      <c r="AN49" s="95"/>
      <c r="AO49" s="95"/>
      <c r="AP49" s="95"/>
      <c r="AQ49" s="95"/>
      <c r="AR49" s="95"/>
      <c r="AS49" s="95"/>
      <c r="AT49" s="95"/>
      <c r="AU49" s="95"/>
    </row>
    <row r="54" spans="39:49" ht="10.5">
      <c r="AM54" s="108"/>
      <c r="AW54" s="108"/>
    </row>
  </sheetData>
  <printOptions gridLines="1"/>
  <pageMargins left="0.75" right="0.75" top="1" bottom="1" header="0.5" footer="0.5"/>
  <pageSetup blackAndWhite="1" fitToHeight="0" fitToWidth="1" orientation="landscape" scale="74" r:id="rId1"/>
  <headerFooter alignWithMargins="0">
    <oddHeader>&amp;C&amp;F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L180"/>
  <sheetViews>
    <sheetView workbookViewId="0" topLeftCell="B133">
      <selection activeCell="C4" sqref="C4"/>
    </sheetView>
  </sheetViews>
  <sheetFormatPr defaultColWidth="9.140625" defaultRowHeight="12.75"/>
  <cols>
    <col min="1" max="1" width="0" style="0" hidden="1" customWidth="1"/>
    <col min="2" max="2" width="13.57421875" style="0" customWidth="1"/>
    <col min="3" max="3" width="13.28125" style="109" bestFit="1" customWidth="1"/>
    <col min="4" max="4" width="6.57421875" style="109" customWidth="1"/>
    <col min="5" max="5" width="7.00390625" style="109" customWidth="1"/>
    <col min="6" max="6" width="11.57421875" style="109" customWidth="1"/>
    <col min="7" max="7" width="10.8515625" style="109" customWidth="1"/>
    <col min="8" max="8" width="9.140625" style="109" customWidth="1"/>
    <col min="9" max="9" width="18.421875" style="110" customWidth="1"/>
    <col min="10" max="10" width="10.140625" style="111" customWidth="1"/>
    <col min="11" max="11" width="36.421875" style="109" customWidth="1"/>
    <col min="12" max="12" width="14.7109375" style="109" customWidth="1"/>
  </cols>
  <sheetData>
    <row r="1" spans="2:11" ht="12.75" hidden="1">
      <c r="B1" t="s">
        <v>273</v>
      </c>
      <c r="C1" s="109" t="s">
        <v>274</v>
      </c>
      <c r="D1" s="109" t="s">
        <v>275</v>
      </c>
      <c r="E1" s="109" t="s">
        <v>276</v>
      </c>
      <c r="F1" s="109" t="s">
        <v>277</v>
      </c>
      <c r="G1" s="109" t="s">
        <v>278</v>
      </c>
      <c r="H1" s="109" t="s">
        <v>279</v>
      </c>
      <c r="I1" s="110" t="s">
        <v>280</v>
      </c>
      <c r="J1" s="111" t="s">
        <v>281</v>
      </c>
      <c r="K1" s="109" t="s">
        <v>282</v>
      </c>
    </row>
    <row r="2" spans="2:12" s="143" customFormat="1" ht="23.25">
      <c r="B2" s="143" t="s">
        <v>473</v>
      </c>
      <c r="C2" s="144"/>
      <c r="D2" s="144"/>
      <c r="E2" s="144"/>
      <c r="F2" s="144"/>
      <c r="G2" s="144"/>
      <c r="H2" s="144"/>
      <c r="I2" s="145"/>
      <c r="J2" s="146"/>
      <c r="K2" s="144"/>
      <c r="L2" s="144"/>
    </row>
    <row r="3" spans="3:12" s="143" customFormat="1" ht="23.25">
      <c r="C3" s="144"/>
      <c r="D3" s="144"/>
      <c r="E3" s="144"/>
      <c r="F3" s="144"/>
      <c r="G3" s="144"/>
      <c r="H3" s="144"/>
      <c r="I3" s="145"/>
      <c r="J3" s="146"/>
      <c r="K3" s="144"/>
      <c r="L3" s="144"/>
    </row>
    <row r="4" spans="3:12" s="143" customFormat="1" ht="23.25">
      <c r="C4" s="144"/>
      <c r="D4" s="144"/>
      <c r="E4" s="144"/>
      <c r="F4" s="144"/>
      <c r="G4" s="144"/>
      <c r="H4" s="144"/>
      <c r="I4" s="145"/>
      <c r="J4" s="146"/>
      <c r="K4" s="144"/>
      <c r="L4" s="144"/>
    </row>
    <row r="5" spans="2:11" ht="13.5" thickBot="1">
      <c r="B5" s="3" t="s">
        <v>283</v>
      </c>
      <c r="C5" s="112" t="s">
        <v>284</v>
      </c>
      <c r="D5" s="112" t="s">
        <v>285</v>
      </c>
      <c r="E5" s="112" t="s">
        <v>286</v>
      </c>
      <c r="F5" s="112" t="s">
        <v>287</v>
      </c>
      <c r="G5" s="112" t="s">
        <v>288</v>
      </c>
      <c r="H5" s="112" t="s">
        <v>289</v>
      </c>
      <c r="I5" s="113" t="s">
        <v>290</v>
      </c>
      <c r="J5" s="114" t="s">
        <v>291</v>
      </c>
      <c r="K5" s="112" t="s">
        <v>292</v>
      </c>
    </row>
    <row r="6" spans="2:12" s="120" customFormat="1" ht="12.75">
      <c r="B6" s="115" t="s">
        <v>293</v>
      </c>
      <c r="C6" s="116" t="s">
        <v>294</v>
      </c>
      <c r="D6" s="116">
        <v>73</v>
      </c>
      <c r="E6" s="116" t="s">
        <v>114</v>
      </c>
      <c r="F6" s="116" t="s">
        <v>194</v>
      </c>
      <c r="G6" s="116" t="s">
        <v>196</v>
      </c>
      <c r="H6" s="116" t="s">
        <v>295</v>
      </c>
      <c r="I6" s="117">
        <v>295</v>
      </c>
      <c r="J6" s="118" t="s">
        <v>296</v>
      </c>
      <c r="K6" s="116" t="s">
        <v>297</v>
      </c>
      <c r="L6" s="119"/>
    </row>
    <row r="7" spans="2:12" s="120" customFormat="1" ht="12.75">
      <c r="B7" s="121" t="s">
        <v>293</v>
      </c>
      <c r="C7" s="116" t="s">
        <v>298</v>
      </c>
      <c r="D7" s="116">
        <v>16</v>
      </c>
      <c r="E7" s="116" t="s">
        <v>114</v>
      </c>
      <c r="F7" s="116" t="s">
        <v>194</v>
      </c>
      <c r="G7" s="116" t="s">
        <v>196</v>
      </c>
      <c r="H7" s="116" t="s">
        <v>299</v>
      </c>
      <c r="I7" s="117">
        <v>150</v>
      </c>
      <c r="J7" s="118" t="s">
        <v>300</v>
      </c>
      <c r="K7" s="116" t="s">
        <v>301</v>
      </c>
      <c r="L7" s="119"/>
    </row>
    <row r="8" spans="2:12" s="120" customFormat="1" ht="12.75">
      <c r="B8" s="121" t="s">
        <v>293</v>
      </c>
      <c r="C8" s="116" t="s">
        <v>302</v>
      </c>
      <c r="D8" s="116">
        <v>165</v>
      </c>
      <c r="E8" s="116" t="s">
        <v>118</v>
      </c>
      <c r="F8" s="116" t="s">
        <v>194</v>
      </c>
      <c r="G8" s="116" t="s">
        <v>196</v>
      </c>
      <c r="H8" s="116" t="s">
        <v>303</v>
      </c>
      <c r="I8" s="117">
        <v>128.23</v>
      </c>
      <c r="J8" s="118" t="s">
        <v>304</v>
      </c>
      <c r="K8" s="116" t="s">
        <v>305</v>
      </c>
      <c r="L8" s="119"/>
    </row>
    <row r="9" spans="2:12" s="120" customFormat="1" ht="12.75">
      <c r="B9" s="121" t="s">
        <v>293</v>
      </c>
      <c r="C9" s="116" t="s">
        <v>298</v>
      </c>
      <c r="D9" s="116">
        <v>102</v>
      </c>
      <c r="E9" s="116" t="s">
        <v>118</v>
      </c>
      <c r="F9" s="116" t="s">
        <v>194</v>
      </c>
      <c r="G9" s="116" t="s">
        <v>196</v>
      </c>
      <c r="H9" s="116" t="s">
        <v>303</v>
      </c>
      <c r="I9" s="117">
        <v>128.23</v>
      </c>
      <c r="J9" s="118" t="s">
        <v>300</v>
      </c>
      <c r="K9" s="116" t="s">
        <v>305</v>
      </c>
      <c r="L9" s="119"/>
    </row>
    <row r="10" spans="2:12" s="120" customFormat="1" ht="12.75">
      <c r="B10" s="121" t="s">
        <v>293</v>
      </c>
      <c r="C10" s="116" t="s">
        <v>298</v>
      </c>
      <c r="D10" s="116">
        <v>100</v>
      </c>
      <c r="E10" s="116" t="s">
        <v>118</v>
      </c>
      <c r="F10" s="116" t="s">
        <v>194</v>
      </c>
      <c r="G10" s="116" t="s">
        <v>196</v>
      </c>
      <c r="H10" s="116" t="s">
        <v>303</v>
      </c>
      <c r="I10" s="117">
        <v>11.05</v>
      </c>
      <c r="J10" s="118" t="s">
        <v>300</v>
      </c>
      <c r="K10" s="116" t="s">
        <v>305</v>
      </c>
      <c r="L10" s="119"/>
    </row>
    <row r="11" spans="2:12" s="120" customFormat="1" ht="12.75">
      <c r="B11" s="121" t="s">
        <v>293</v>
      </c>
      <c r="C11" s="116" t="s">
        <v>306</v>
      </c>
      <c r="D11" s="116">
        <v>353</v>
      </c>
      <c r="E11" s="116" t="s">
        <v>118</v>
      </c>
      <c r="F11" s="116" t="s">
        <v>194</v>
      </c>
      <c r="G11" s="116" t="s">
        <v>196</v>
      </c>
      <c r="H11" s="116" t="s">
        <v>303</v>
      </c>
      <c r="I11" s="117">
        <v>11.05</v>
      </c>
      <c r="J11" s="118" t="s">
        <v>307</v>
      </c>
      <c r="K11" s="116" t="s">
        <v>305</v>
      </c>
      <c r="L11" s="119"/>
    </row>
    <row r="12" spans="2:12" s="120" customFormat="1" ht="12.75">
      <c r="B12" s="121" t="s">
        <v>293</v>
      </c>
      <c r="C12" s="116" t="s">
        <v>308</v>
      </c>
      <c r="D12" s="116">
        <v>94</v>
      </c>
      <c r="E12" s="116" t="s">
        <v>120</v>
      </c>
      <c r="F12" s="116" t="s">
        <v>247</v>
      </c>
      <c r="G12" s="116" t="s">
        <v>196</v>
      </c>
      <c r="H12" s="116" t="s">
        <v>303</v>
      </c>
      <c r="I12" s="117">
        <v>88</v>
      </c>
      <c r="J12" s="118" t="s">
        <v>309</v>
      </c>
      <c r="K12" s="116" t="s">
        <v>310</v>
      </c>
      <c r="L12" s="119"/>
    </row>
    <row r="13" spans="2:12" s="120" customFormat="1" ht="12.75">
      <c r="B13" s="121" t="s">
        <v>293</v>
      </c>
      <c r="C13" s="116" t="s">
        <v>311</v>
      </c>
      <c r="D13" s="116">
        <v>562</v>
      </c>
      <c r="E13" s="116" t="s">
        <v>122</v>
      </c>
      <c r="F13" s="116" t="s">
        <v>259</v>
      </c>
      <c r="G13" s="116" t="s">
        <v>196</v>
      </c>
      <c r="H13" s="116" t="s">
        <v>303</v>
      </c>
      <c r="I13" s="117">
        <v>125</v>
      </c>
      <c r="J13" s="118" t="s">
        <v>312</v>
      </c>
      <c r="K13" s="116" t="s">
        <v>313</v>
      </c>
      <c r="L13" s="119"/>
    </row>
    <row r="14" spans="2:12" s="120" customFormat="1" ht="12.75">
      <c r="B14" s="121" t="s">
        <v>293</v>
      </c>
      <c r="C14" s="116" t="s">
        <v>308</v>
      </c>
      <c r="D14" s="116">
        <v>90</v>
      </c>
      <c r="E14" s="116" t="s">
        <v>122</v>
      </c>
      <c r="F14" s="116" t="s">
        <v>259</v>
      </c>
      <c r="G14" s="116" t="s">
        <v>196</v>
      </c>
      <c r="H14" s="116" t="s">
        <v>303</v>
      </c>
      <c r="I14" s="117">
        <v>115</v>
      </c>
      <c r="J14" s="118" t="s">
        <v>309</v>
      </c>
      <c r="K14" s="116" t="s">
        <v>314</v>
      </c>
      <c r="L14" s="119"/>
    </row>
    <row r="15" spans="2:12" s="120" customFormat="1" ht="12.75">
      <c r="B15" s="121" t="s">
        <v>293</v>
      </c>
      <c r="C15" s="116" t="s">
        <v>294</v>
      </c>
      <c r="D15" s="116">
        <v>41</v>
      </c>
      <c r="E15" s="116" t="s">
        <v>122</v>
      </c>
      <c r="F15" s="116" t="s">
        <v>244</v>
      </c>
      <c r="G15" s="116" t="s">
        <v>196</v>
      </c>
      <c r="H15" s="116" t="s">
        <v>315</v>
      </c>
      <c r="I15" s="117">
        <v>55</v>
      </c>
      <c r="J15" s="118" t="s">
        <v>296</v>
      </c>
      <c r="K15" s="116" t="s">
        <v>316</v>
      </c>
      <c r="L15" s="119"/>
    </row>
    <row r="16" spans="2:12" s="120" customFormat="1" ht="12.75">
      <c r="B16" s="121" t="s">
        <v>293</v>
      </c>
      <c r="C16" s="116" t="s">
        <v>317</v>
      </c>
      <c r="D16" s="116">
        <v>73</v>
      </c>
      <c r="E16" s="116" t="s">
        <v>122</v>
      </c>
      <c r="F16" s="116" t="s">
        <v>244</v>
      </c>
      <c r="G16" s="116" t="s">
        <v>196</v>
      </c>
      <c r="H16" s="116" t="s">
        <v>303</v>
      </c>
      <c r="I16" s="117">
        <v>600</v>
      </c>
      <c r="J16" s="118" t="s">
        <v>318</v>
      </c>
      <c r="K16" s="116" t="s">
        <v>319</v>
      </c>
      <c r="L16" s="119"/>
    </row>
    <row r="17" spans="2:12" s="120" customFormat="1" ht="12.75">
      <c r="B17" s="121" t="s">
        <v>293</v>
      </c>
      <c r="C17" s="116" t="s">
        <v>311</v>
      </c>
      <c r="D17" s="116">
        <v>560</v>
      </c>
      <c r="E17" s="116" t="s">
        <v>122</v>
      </c>
      <c r="F17" s="116" t="s">
        <v>241</v>
      </c>
      <c r="G17" s="116" t="s">
        <v>196</v>
      </c>
      <c r="H17" s="116" t="s">
        <v>303</v>
      </c>
      <c r="I17" s="117">
        <v>150</v>
      </c>
      <c r="J17" s="118" t="s">
        <v>312</v>
      </c>
      <c r="K17" s="116" t="s">
        <v>320</v>
      </c>
      <c r="L17" s="119"/>
    </row>
    <row r="18" spans="2:12" s="120" customFormat="1" ht="12.75">
      <c r="B18" s="121" t="s">
        <v>293</v>
      </c>
      <c r="C18" s="116" t="s">
        <v>317</v>
      </c>
      <c r="D18" s="116">
        <v>107</v>
      </c>
      <c r="E18" s="116" t="s">
        <v>122</v>
      </c>
      <c r="F18" s="116" t="s">
        <v>194</v>
      </c>
      <c r="G18" s="116" t="s">
        <v>196</v>
      </c>
      <c r="H18" s="116" t="s">
        <v>303</v>
      </c>
      <c r="I18" s="117">
        <v>178</v>
      </c>
      <c r="J18" s="118" t="s">
        <v>318</v>
      </c>
      <c r="K18" s="116" t="s">
        <v>321</v>
      </c>
      <c r="L18" s="119"/>
    </row>
    <row r="19" spans="2:12" s="120" customFormat="1" ht="12.75">
      <c r="B19" s="121" t="s">
        <v>293</v>
      </c>
      <c r="C19" s="116" t="s">
        <v>322</v>
      </c>
      <c r="D19" s="116">
        <v>99</v>
      </c>
      <c r="E19" s="116" t="s">
        <v>124</v>
      </c>
      <c r="F19" s="116" t="s">
        <v>244</v>
      </c>
      <c r="G19" s="116" t="s">
        <v>196</v>
      </c>
      <c r="H19" s="116" t="s">
        <v>303</v>
      </c>
      <c r="I19" s="117">
        <v>-15</v>
      </c>
      <c r="J19" s="118" t="s">
        <v>323</v>
      </c>
      <c r="K19" s="116" t="s">
        <v>324</v>
      </c>
      <c r="L19" s="119"/>
    </row>
    <row r="20" spans="2:12" s="120" customFormat="1" ht="12.75">
      <c r="B20" s="121" t="s">
        <v>293</v>
      </c>
      <c r="C20" s="116" t="s">
        <v>311</v>
      </c>
      <c r="D20" s="116">
        <v>199</v>
      </c>
      <c r="E20" s="116" t="s">
        <v>126</v>
      </c>
      <c r="F20" s="116" t="s">
        <v>259</v>
      </c>
      <c r="G20" s="116" t="s">
        <v>196</v>
      </c>
      <c r="H20" s="116" t="s">
        <v>303</v>
      </c>
      <c r="I20" s="117">
        <v>51.13</v>
      </c>
      <c r="J20" s="118" t="s">
        <v>312</v>
      </c>
      <c r="K20" s="116" t="s">
        <v>325</v>
      </c>
      <c r="L20" s="119"/>
    </row>
    <row r="21" spans="2:12" s="120" customFormat="1" ht="12.75">
      <c r="B21" s="121" t="s">
        <v>293</v>
      </c>
      <c r="C21" s="116" t="s">
        <v>326</v>
      </c>
      <c r="D21" s="116">
        <v>370</v>
      </c>
      <c r="E21" s="116" t="s">
        <v>130</v>
      </c>
      <c r="F21" s="116" t="s">
        <v>194</v>
      </c>
      <c r="G21" s="116" t="s">
        <v>196</v>
      </c>
      <c r="H21" s="116" t="s">
        <v>327</v>
      </c>
      <c r="I21" s="117">
        <v>30</v>
      </c>
      <c r="J21" s="118" t="s">
        <v>328</v>
      </c>
      <c r="K21" s="116" t="s">
        <v>329</v>
      </c>
      <c r="L21" s="119"/>
    </row>
    <row r="22" spans="2:12" s="120" customFormat="1" ht="12.75">
      <c r="B22" s="121" t="s">
        <v>293</v>
      </c>
      <c r="C22" s="116" t="s">
        <v>326</v>
      </c>
      <c r="D22" s="116">
        <v>369</v>
      </c>
      <c r="E22" s="116" t="s">
        <v>130</v>
      </c>
      <c r="F22" s="116" t="s">
        <v>194</v>
      </c>
      <c r="G22" s="116" t="s">
        <v>196</v>
      </c>
      <c r="H22" s="116" t="s">
        <v>327</v>
      </c>
      <c r="I22" s="117">
        <v>2265.38</v>
      </c>
      <c r="J22" s="118" t="s">
        <v>328</v>
      </c>
      <c r="K22" s="116" t="s">
        <v>330</v>
      </c>
      <c r="L22" s="119"/>
    </row>
    <row r="23" spans="2:12" s="120" customFormat="1" ht="12.75">
      <c r="B23" s="121" t="s">
        <v>293</v>
      </c>
      <c r="C23" s="116" t="s">
        <v>302</v>
      </c>
      <c r="D23" s="116">
        <v>75</v>
      </c>
      <c r="E23" s="116" t="s">
        <v>134</v>
      </c>
      <c r="F23" s="116" t="s">
        <v>259</v>
      </c>
      <c r="G23" s="116" t="s">
        <v>196</v>
      </c>
      <c r="H23" s="116" t="s">
        <v>303</v>
      </c>
      <c r="I23" s="117">
        <v>45.21</v>
      </c>
      <c r="J23" s="118" t="s">
        <v>304</v>
      </c>
      <c r="K23" s="116" t="s">
        <v>331</v>
      </c>
      <c r="L23" s="119"/>
    </row>
    <row r="24" spans="2:12" s="120" customFormat="1" ht="12.75">
      <c r="B24" s="121" t="s">
        <v>293</v>
      </c>
      <c r="C24" s="116" t="s">
        <v>332</v>
      </c>
      <c r="D24" s="116">
        <v>95</v>
      </c>
      <c r="E24" s="116" t="s">
        <v>134</v>
      </c>
      <c r="F24" s="116" t="s">
        <v>259</v>
      </c>
      <c r="G24" s="116" t="s">
        <v>196</v>
      </c>
      <c r="H24" s="116" t="s">
        <v>303</v>
      </c>
      <c r="I24" s="117">
        <v>84.56</v>
      </c>
      <c r="J24" s="118" t="s">
        <v>333</v>
      </c>
      <c r="K24" s="116" t="s">
        <v>334</v>
      </c>
      <c r="L24" s="119"/>
    </row>
    <row r="25" spans="2:12" s="120" customFormat="1" ht="12.75">
      <c r="B25" s="121" t="s">
        <v>293</v>
      </c>
      <c r="C25" s="116" t="s">
        <v>335</v>
      </c>
      <c r="D25" s="116">
        <v>197</v>
      </c>
      <c r="E25" s="116" t="s">
        <v>134</v>
      </c>
      <c r="F25" s="116" t="s">
        <v>259</v>
      </c>
      <c r="G25" s="116" t="s">
        <v>196</v>
      </c>
      <c r="H25" s="116" t="s">
        <v>303</v>
      </c>
      <c r="I25" s="117">
        <v>207.98</v>
      </c>
      <c r="J25" s="118" t="s">
        <v>336</v>
      </c>
      <c r="K25" s="116" t="s">
        <v>337</v>
      </c>
      <c r="L25" s="119"/>
    </row>
    <row r="26" spans="2:12" s="120" customFormat="1" ht="12.75">
      <c r="B26" s="121" t="s">
        <v>293</v>
      </c>
      <c r="C26" s="116" t="s">
        <v>335</v>
      </c>
      <c r="D26" s="116">
        <v>195</v>
      </c>
      <c r="E26" s="116" t="s">
        <v>134</v>
      </c>
      <c r="F26" s="116" t="s">
        <v>259</v>
      </c>
      <c r="G26" s="116" t="s">
        <v>196</v>
      </c>
      <c r="H26" s="116" t="s">
        <v>303</v>
      </c>
      <c r="I26" s="117">
        <v>257.33</v>
      </c>
      <c r="J26" s="118" t="s">
        <v>336</v>
      </c>
      <c r="K26" s="116" t="s">
        <v>338</v>
      </c>
      <c r="L26" s="119"/>
    </row>
    <row r="27" spans="2:12" s="120" customFormat="1" ht="12.75">
      <c r="B27" s="121" t="s">
        <v>293</v>
      </c>
      <c r="C27" s="116" t="s">
        <v>302</v>
      </c>
      <c r="D27" s="116">
        <v>73</v>
      </c>
      <c r="E27" s="116" t="s">
        <v>134</v>
      </c>
      <c r="F27" s="116" t="s">
        <v>256</v>
      </c>
      <c r="G27" s="116" t="s">
        <v>196</v>
      </c>
      <c r="H27" s="116" t="s">
        <v>303</v>
      </c>
      <c r="I27" s="117">
        <v>277.56</v>
      </c>
      <c r="J27" s="118" t="s">
        <v>304</v>
      </c>
      <c r="K27" s="116" t="s">
        <v>339</v>
      </c>
      <c r="L27" s="119"/>
    </row>
    <row r="28" spans="2:12" s="120" customFormat="1" ht="12.75">
      <c r="B28" s="121" t="s">
        <v>293</v>
      </c>
      <c r="C28" s="116" t="s">
        <v>340</v>
      </c>
      <c r="D28" s="116">
        <v>191</v>
      </c>
      <c r="E28" s="116" t="s">
        <v>134</v>
      </c>
      <c r="F28" s="116" t="s">
        <v>256</v>
      </c>
      <c r="G28" s="116" t="s">
        <v>196</v>
      </c>
      <c r="H28" s="116" t="s">
        <v>303</v>
      </c>
      <c r="I28" s="117">
        <v>892.16</v>
      </c>
      <c r="J28" s="118" t="s">
        <v>341</v>
      </c>
      <c r="K28" s="116" t="s">
        <v>342</v>
      </c>
      <c r="L28" s="119"/>
    </row>
    <row r="29" spans="2:12" s="120" customFormat="1" ht="12.75">
      <c r="B29" s="121" t="s">
        <v>293</v>
      </c>
      <c r="C29" s="116" t="s">
        <v>340</v>
      </c>
      <c r="D29" s="116">
        <v>189</v>
      </c>
      <c r="E29" s="116" t="s">
        <v>134</v>
      </c>
      <c r="F29" s="116" t="s">
        <v>256</v>
      </c>
      <c r="G29" s="116" t="s">
        <v>196</v>
      </c>
      <c r="H29" s="116" t="s">
        <v>303</v>
      </c>
      <c r="I29" s="117">
        <v>96.08</v>
      </c>
      <c r="J29" s="118" t="s">
        <v>341</v>
      </c>
      <c r="K29" s="116" t="s">
        <v>343</v>
      </c>
      <c r="L29" s="119"/>
    </row>
    <row r="30" spans="2:12" s="120" customFormat="1" ht="12.75">
      <c r="B30" s="121" t="s">
        <v>293</v>
      </c>
      <c r="C30" s="116" t="s">
        <v>332</v>
      </c>
      <c r="D30" s="116">
        <v>35</v>
      </c>
      <c r="E30" s="116" t="s">
        <v>134</v>
      </c>
      <c r="F30" s="116" t="s">
        <v>256</v>
      </c>
      <c r="G30" s="116" t="s">
        <v>196</v>
      </c>
      <c r="H30" s="116" t="s">
        <v>303</v>
      </c>
      <c r="I30" s="117">
        <v>-129.45</v>
      </c>
      <c r="J30" s="118" t="s">
        <v>333</v>
      </c>
      <c r="K30" s="116" t="s">
        <v>344</v>
      </c>
      <c r="L30" s="119"/>
    </row>
    <row r="31" spans="2:12" s="120" customFormat="1" ht="12.75">
      <c r="B31" s="121" t="s">
        <v>293</v>
      </c>
      <c r="C31" s="116" t="s">
        <v>332</v>
      </c>
      <c r="D31" s="116">
        <v>93</v>
      </c>
      <c r="E31" s="116" t="s">
        <v>134</v>
      </c>
      <c r="F31" s="116" t="s">
        <v>256</v>
      </c>
      <c r="G31" s="116" t="s">
        <v>196</v>
      </c>
      <c r="H31" s="116" t="s">
        <v>303</v>
      </c>
      <c r="I31" s="117">
        <v>31.77</v>
      </c>
      <c r="J31" s="118" t="s">
        <v>333</v>
      </c>
      <c r="K31" s="116" t="s">
        <v>345</v>
      </c>
      <c r="L31" s="119"/>
    </row>
    <row r="32" spans="2:12" s="120" customFormat="1" ht="12.75">
      <c r="B32" s="121" t="s">
        <v>293</v>
      </c>
      <c r="C32" s="116" t="s">
        <v>346</v>
      </c>
      <c r="D32" s="116">
        <v>8</v>
      </c>
      <c r="E32" s="116" t="s">
        <v>134</v>
      </c>
      <c r="F32" s="116" t="s">
        <v>256</v>
      </c>
      <c r="G32" s="116" t="s">
        <v>196</v>
      </c>
      <c r="H32" s="116" t="s">
        <v>303</v>
      </c>
      <c r="I32" s="117">
        <v>87.16</v>
      </c>
      <c r="J32" s="118" t="s">
        <v>347</v>
      </c>
      <c r="K32" s="116" t="s">
        <v>135</v>
      </c>
      <c r="L32" s="119"/>
    </row>
    <row r="33" spans="2:12" s="120" customFormat="1" ht="12.75">
      <c r="B33" s="121" t="s">
        <v>293</v>
      </c>
      <c r="C33" s="116" t="s">
        <v>340</v>
      </c>
      <c r="D33" s="116">
        <v>187</v>
      </c>
      <c r="E33" s="116" t="s">
        <v>134</v>
      </c>
      <c r="F33" s="116" t="s">
        <v>253</v>
      </c>
      <c r="G33" s="116" t="s">
        <v>196</v>
      </c>
      <c r="H33" s="116" t="s">
        <v>303</v>
      </c>
      <c r="I33" s="117">
        <v>198.47</v>
      </c>
      <c r="J33" s="118" t="s">
        <v>341</v>
      </c>
      <c r="K33" s="116" t="s">
        <v>348</v>
      </c>
      <c r="L33" s="119"/>
    </row>
    <row r="34" spans="2:12" s="120" customFormat="1" ht="12.75">
      <c r="B34" s="121" t="s">
        <v>293</v>
      </c>
      <c r="C34" s="116" t="s">
        <v>332</v>
      </c>
      <c r="D34" s="116">
        <v>91</v>
      </c>
      <c r="E34" s="116" t="s">
        <v>134</v>
      </c>
      <c r="F34" s="116" t="s">
        <v>253</v>
      </c>
      <c r="G34" s="116" t="s">
        <v>196</v>
      </c>
      <c r="H34" s="116" t="s">
        <v>303</v>
      </c>
      <c r="I34" s="117">
        <v>227.06</v>
      </c>
      <c r="J34" s="118" t="s">
        <v>333</v>
      </c>
      <c r="K34" s="116" t="s">
        <v>349</v>
      </c>
      <c r="L34" s="119"/>
    </row>
    <row r="35" spans="2:12" s="120" customFormat="1" ht="12.75">
      <c r="B35" s="121" t="s">
        <v>293</v>
      </c>
      <c r="C35" s="116" t="s">
        <v>302</v>
      </c>
      <c r="D35" s="116">
        <v>23</v>
      </c>
      <c r="E35" s="116" t="s">
        <v>134</v>
      </c>
      <c r="F35" s="116" t="s">
        <v>250</v>
      </c>
      <c r="G35" s="116" t="s">
        <v>196</v>
      </c>
      <c r="H35" s="116" t="s">
        <v>303</v>
      </c>
      <c r="I35" s="117">
        <v>-626.54</v>
      </c>
      <c r="J35" s="118" t="s">
        <v>304</v>
      </c>
      <c r="K35" s="116" t="s">
        <v>350</v>
      </c>
      <c r="L35" s="119"/>
    </row>
    <row r="36" spans="2:12" s="120" customFormat="1" ht="12.75">
      <c r="B36" s="121" t="s">
        <v>293</v>
      </c>
      <c r="C36" s="116" t="s">
        <v>302</v>
      </c>
      <c r="D36" s="116">
        <v>71</v>
      </c>
      <c r="E36" s="116" t="s">
        <v>134</v>
      </c>
      <c r="F36" s="116" t="s">
        <v>250</v>
      </c>
      <c r="G36" s="116" t="s">
        <v>196</v>
      </c>
      <c r="H36" s="116" t="s">
        <v>303</v>
      </c>
      <c r="I36" s="117">
        <v>42.75</v>
      </c>
      <c r="J36" s="118" t="s">
        <v>304</v>
      </c>
      <c r="K36" s="116" t="s">
        <v>351</v>
      </c>
      <c r="L36" s="119"/>
    </row>
    <row r="37" spans="2:12" s="120" customFormat="1" ht="12.75">
      <c r="B37" s="121" t="s">
        <v>293</v>
      </c>
      <c r="C37" s="116" t="s">
        <v>302</v>
      </c>
      <c r="D37" s="116">
        <v>69</v>
      </c>
      <c r="E37" s="116" t="s">
        <v>134</v>
      </c>
      <c r="F37" s="116" t="s">
        <v>250</v>
      </c>
      <c r="G37" s="116" t="s">
        <v>196</v>
      </c>
      <c r="H37" s="116" t="s">
        <v>303</v>
      </c>
      <c r="I37" s="117">
        <v>10.79</v>
      </c>
      <c r="J37" s="118" t="s">
        <v>304</v>
      </c>
      <c r="K37" s="116" t="s">
        <v>352</v>
      </c>
      <c r="L37" s="119"/>
    </row>
    <row r="38" spans="2:12" s="120" customFormat="1" ht="12.75">
      <c r="B38" s="121" t="s">
        <v>293</v>
      </c>
      <c r="C38" s="116" t="s">
        <v>340</v>
      </c>
      <c r="D38" s="116">
        <v>183</v>
      </c>
      <c r="E38" s="116" t="s">
        <v>134</v>
      </c>
      <c r="F38" s="116" t="s">
        <v>250</v>
      </c>
      <c r="G38" s="116" t="s">
        <v>196</v>
      </c>
      <c r="H38" s="116" t="s">
        <v>303</v>
      </c>
      <c r="I38" s="117">
        <v>26.97</v>
      </c>
      <c r="J38" s="118" t="s">
        <v>341</v>
      </c>
      <c r="K38" s="116" t="s">
        <v>353</v>
      </c>
      <c r="L38" s="119"/>
    </row>
    <row r="39" spans="2:12" s="120" customFormat="1" ht="12.75">
      <c r="B39" s="121" t="s">
        <v>293</v>
      </c>
      <c r="C39" s="116" t="s">
        <v>340</v>
      </c>
      <c r="D39" s="116">
        <v>185</v>
      </c>
      <c r="E39" s="116" t="s">
        <v>134</v>
      </c>
      <c r="F39" s="116" t="s">
        <v>250</v>
      </c>
      <c r="G39" s="116" t="s">
        <v>196</v>
      </c>
      <c r="H39" s="116" t="s">
        <v>303</v>
      </c>
      <c r="I39" s="117">
        <v>9.71</v>
      </c>
      <c r="J39" s="118" t="s">
        <v>341</v>
      </c>
      <c r="K39" s="116" t="s">
        <v>354</v>
      </c>
      <c r="L39" s="119"/>
    </row>
    <row r="40" spans="2:12" s="120" customFormat="1" ht="12.75">
      <c r="B40" s="121" t="s">
        <v>293</v>
      </c>
      <c r="C40" s="116" t="s">
        <v>355</v>
      </c>
      <c r="D40" s="116">
        <v>57</v>
      </c>
      <c r="E40" s="116" t="s">
        <v>134</v>
      </c>
      <c r="F40" s="116" t="s">
        <v>250</v>
      </c>
      <c r="G40" s="116" t="s">
        <v>196</v>
      </c>
      <c r="H40" s="116" t="s">
        <v>303</v>
      </c>
      <c r="I40" s="117">
        <v>593.16</v>
      </c>
      <c r="J40" s="118" t="s">
        <v>356</v>
      </c>
      <c r="K40" s="116" t="s">
        <v>357</v>
      </c>
      <c r="L40" s="119"/>
    </row>
    <row r="41" spans="2:12" s="120" customFormat="1" ht="12.75">
      <c r="B41" s="121" t="s">
        <v>293</v>
      </c>
      <c r="C41" s="116" t="s">
        <v>332</v>
      </c>
      <c r="D41" s="116">
        <v>47</v>
      </c>
      <c r="E41" s="116" t="s">
        <v>134</v>
      </c>
      <c r="F41" s="116" t="s">
        <v>250</v>
      </c>
      <c r="G41" s="116" t="s">
        <v>196</v>
      </c>
      <c r="H41" s="116" t="s">
        <v>303</v>
      </c>
      <c r="I41" s="117">
        <v>38.45</v>
      </c>
      <c r="J41" s="118" t="s">
        <v>333</v>
      </c>
      <c r="K41" s="116" t="s">
        <v>358</v>
      </c>
      <c r="L41" s="119"/>
    </row>
    <row r="42" spans="2:12" s="120" customFormat="1" ht="12.75">
      <c r="B42" s="121" t="s">
        <v>293</v>
      </c>
      <c r="C42" s="116" t="s">
        <v>332</v>
      </c>
      <c r="D42" s="116">
        <v>89</v>
      </c>
      <c r="E42" s="116" t="s">
        <v>134</v>
      </c>
      <c r="F42" s="116" t="s">
        <v>250</v>
      </c>
      <c r="G42" s="116" t="s">
        <v>196</v>
      </c>
      <c r="H42" s="116" t="s">
        <v>303</v>
      </c>
      <c r="I42" s="117">
        <v>446.75</v>
      </c>
      <c r="J42" s="118" t="s">
        <v>333</v>
      </c>
      <c r="K42" s="116" t="s">
        <v>359</v>
      </c>
      <c r="L42" s="119"/>
    </row>
    <row r="43" spans="2:12" s="120" customFormat="1" ht="12.75">
      <c r="B43" s="121" t="s">
        <v>293</v>
      </c>
      <c r="C43" s="116" t="s">
        <v>332</v>
      </c>
      <c r="D43" s="116">
        <v>87</v>
      </c>
      <c r="E43" s="116" t="s">
        <v>134</v>
      </c>
      <c r="F43" s="116" t="s">
        <v>250</v>
      </c>
      <c r="G43" s="116" t="s">
        <v>196</v>
      </c>
      <c r="H43" s="116" t="s">
        <v>303</v>
      </c>
      <c r="I43" s="117">
        <v>164.85</v>
      </c>
      <c r="J43" s="118" t="s">
        <v>333</v>
      </c>
      <c r="K43" s="116" t="s">
        <v>360</v>
      </c>
      <c r="L43" s="119"/>
    </row>
    <row r="44" spans="2:12" s="120" customFormat="1" ht="12.75">
      <c r="B44" s="121" t="s">
        <v>293</v>
      </c>
      <c r="C44" s="116" t="s">
        <v>335</v>
      </c>
      <c r="D44" s="116">
        <v>47</v>
      </c>
      <c r="E44" s="116" t="s">
        <v>134</v>
      </c>
      <c r="F44" s="116" t="s">
        <v>250</v>
      </c>
      <c r="G44" s="116" t="s">
        <v>196</v>
      </c>
      <c r="H44" s="116" t="s">
        <v>303</v>
      </c>
      <c r="I44" s="117">
        <v>321.22</v>
      </c>
      <c r="J44" s="118" t="s">
        <v>336</v>
      </c>
      <c r="K44" s="116" t="s">
        <v>361</v>
      </c>
      <c r="L44" s="119"/>
    </row>
    <row r="45" spans="2:12" s="120" customFormat="1" ht="12.75">
      <c r="B45" s="121" t="s">
        <v>293</v>
      </c>
      <c r="C45" s="116" t="s">
        <v>335</v>
      </c>
      <c r="D45" s="116">
        <v>193</v>
      </c>
      <c r="E45" s="116" t="s">
        <v>134</v>
      </c>
      <c r="F45" s="116" t="s">
        <v>250</v>
      </c>
      <c r="G45" s="116" t="s">
        <v>196</v>
      </c>
      <c r="H45" s="116" t="s">
        <v>303</v>
      </c>
      <c r="I45" s="117">
        <v>147</v>
      </c>
      <c r="J45" s="118" t="s">
        <v>336</v>
      </c>
      <c r="K45" s="116" t="s">
        <v>362</v>
      </c>
      <c r="L45" s="119"/>
    </row>
    <row r="46" spans="2:12" s="120" customFormat="1" ht="12.75">
      <c r="B46" s="121" t="s">
        <v>293</v>
      </c>
      <c r="C46" s="116" t="s">
        <v>302</v>
      </c>
      <c r="D46" s="116">
        <v>67</v>
      </c>
      <c r="E46" s="116" t="s">
        <v>134</v>
      </c>
      <c r="F46" s="116" t="s">
        <v>247</v>
      </c>
      <c r="G46" s="116" t="s">
        <v>196</v>
      </c>
      <c r="H46" s="116" t="s">
        <v>303</v>
      </c>
      <c r="I46" s="117">
        <v>98.98</v>
      </c>
      <c r="J46" s="118" t="s">
        <v>304</v>
      </c>
      <c r="K46" s="116" t="s">
        <v>363</v>
      </c>
      <c r="L46" s="119"/>
    </row>
    <row r="47" spans="2:12" s="120" customFormat="1" ht="12.75">
      <c r="B47" s="121" t="s">
        <v>293</v>
      </c>
      <c r="C47" s="116" t="s">
        <v>340</v>
      </c>
      <c r="D47" s="116">
        <v>181</v>
      </c>
      <c r="E47" s="116" t="s">
        <v>134</v>
      </c>
      <c r="F47" s="116" t="s">
        <v>247</v>
      </c>
      <c r="G47" s="116" t="s">
        <v>196</v>
      </c>
      <c r="H47" s="116" t="s">
        <v>303</v>
      </c>
      <c r="I47" s="117">
        <v>108.5</v>
      </c>
      <c r="J47" s="118" t="s">
        <v>341</v>
      </c>
      <c r="K47" s="116" t="s">
        <v>364</v>
      </c>
      <c r="L47" s="119"/>
    </row>
    <row r="48" spans="2:12" s="120" customFormat="1" ht="12.75">
      <c r="B48" s="121" t="s">
        <v>293</v>
      </c>
      <c r="C48" s="116" t="s">
        <v>332</v>
      </c>
      <c r="D48" s="116">
        <v>85</v>
      </c>
      <c r="E48" s="116" t="s">
        <v>134</v>
      </c>
      <c r="F48" s="116" t="s">
        <v>247</v>
      </c>
      <c r="G48" s="116" t="s">
        <v>196</v>
      </c>
      <c r="H48" s="116" t="s">
        <v>303</v>
      </c>
      <c r="I48" s="117">
        <v>136.44</v>
      </c>
      <c r="J48" s="118" t="s">
        <v>333</v>
      </c>
      <c r="K48" s="116" t="s">
        <v>365</v>
      </c>
      <c r="L48" s="119"/>
    </row>
    <row r="49" spans="2:12" s="120" customFormat="1" ht="12.75">
      <c r="B49" s="121" t="s">
        <v>293</v>
      </c>
      <c r="C49" s="116" t="s">
        <v>332</v>
      </c>
      <c r="D49" s="116">
        <v>83</v>
      </c>
      <c r="E49" s="116" t="s">
        <v>134</v>
      </c>
      <c r="F49" s="116" t="s">
        <v>247</v>
      </c>
      <c r="G49" s="116" t="s">
        <v>196</v>
      </c>
      <c r="H49" s="116" t="s">
        <v>303</v>
      </c>
      <c r="I49" s="117">
        <v>77.27</v>
      </c>
      <c r="J49" s="118" t="s">
        <v>333</v>
      </c>
      <c r="K49" s="116" t="s">
        <v>366</v>
      </c>
      <c r="L49" s="119"/>
    </row>
    <row r="50" spans="2:12" s="120" customFormat="1" ht="12.75">
      <c r="B50" s="121" t="s">
        <v>293</v>
      </c>
      <c r="C50" s="116" t="s">
        <v>311</v>
      </c>
      <c r="D50" s="116">
        <v>474</v>
      </c>
      <c r="E50" s="116" t="s">
        <v>134</v>
      </c>
      <c r="F50" s="116" t="s">
        <v>247</v>
      </c>
      <c r="G50" s="116" t="s">
        <v>196</v>
      </c>
      <c r="H50" s="116" t="s">
        <v>303</v>
      </c>
      <c r="I50" s="117">
        <v>85</v>
      </c>
      <c r="J50" s="118" t="s">
        <v>312</v>
      </c>
      <c r="K50" s="116" t="s">
        <v>367</v>
      </c>
      <c r="L50" s="119"/>
    </row>
    <row r="51" spans="2:12" s="120" customFormat="1" ht="12.75">
      <c r="B51" s="121" t="s">
        <v>293</v>
      </c>
      <c r="C51" s="116" t="s">
        <v>335</v>
      </c>
      <c r="D51" s="116">
        <v>191</v>
      </c>
      <c r="E51" s="116" t="s">
        <v>134</v>
      </c>
      <c r="F51" s="116" t="s">
        <v>247</v>
      </c>
      <c r="G51" s="116" t="s">
        <v>196</v>
      </c>
      <c r="H51" s="116" t="s">
        <v>303</v>
      </c>
      <c r="I51" s="117">
        <v>281.17</v>
      </c>
      <c r="J51" s="118" t="s">
        <v>336</v>
      </c>
      <c r="K51" s="116" t="s">
        <v>368</v>
      </c>
      <c r="L51" s="119"/>
    </row>
    <row r="52" spans="2:12" s="120" customFormat="1" ht="12.75">
      <c r="B52" s="121" t="s">
        <v>293</v>
      </c>
      <c r="C52" s="116" t="s">
        <v>346</v>
      </c>
      <c r="D52" s="116">
        <v>7</v>
      </c>
      <c r="E52" s="116" t="s">
        <v>134</v>
      </c>
      <c r="F52" s="116" t="s">
        <v>244</v>
      </c>
      <c r="G52" s="116" t="s">
        <v>196</v>
      </c>
      <c r="H52" s="116" t="s">
        <v>303</v>
      </c>
      <c r="I52" s="117">
        <v>128.5</v>
      </c>
      <c r="J52" s="118" t="s">
        <v>347</v>
      </c>
      <c r="K52" s="116" t="s">
        <v>135</v>
      </c>
      <c r="L52" s="119"/>
    </row>
    <row r="53" spans="2:12" s="120" customFormat="1" ht="12.75">
      <c r="B53" s="121" t="s">
        <v>293</v>
      </c>
      <c r="C53" s="116" t="s">
        <v>335</v>
      </c>
      <c r="D53" s="116">
        <v>45</v>
      </c>
      <c r="E53" s="116" t="s">
        <v>134</v>
      </c>
      <c r="F53" s="116" t="s">
        <v>244</v>
      </c>
      <c r="G53" s="116" t="s">
        <v>196</v>
      </c>
      <c r="H53" s="116" t="s">
        <v>303</v>
      </c>
      <c r="I53" s="117">
        <v>173.12</v>
      </c>
      <c r="J53" s="118" t="s">
        <v>336</v>
      </c>
      <c r="K53" s="116" t="s">
        <v>369</v>
      </c>
      <c r="L53" s="119"/>
    </row>
    <row r="54" spans="2:12" s="120" customFormat="1" ht="12.75">
      <c r="B54" s="121" t="s">
        <v>293</v>
      </c>
      <c r="C54" s="116" t="s">
        <v>355</v>
      </c>
      <c r="D54" s="116">
        <v>55</v>
      </c>
      <c r="E54" s="116" t="s">
        <v>134</v>
      </c>
      <c r="F54" s="116" t="s">
        <v>241</v>
      </c>
      <c r="G54" s="116" t="s">
        <v>196</v>
      </c>
      <c r="H54" s="116" t="s">
        <v>303</v>
      </c>
      <c r="I54" s="117">
        <v>193.39</v>
      </c>
      <c r="J54" s="118" t="s">
        <v>356</v>
      </c>
      <c r="K54" s="116" t="s">
        <v>370</v>
      </c>
      <c r="L54" s="119"/>
    </row>
    <row r="55" spans="2:12" s="120" customFormat="1" ht="12.75">
      <c r="B55" s="121" t="s">
        <v>293</v>
      </c>
      <c r="C55" s="116" t="s">
        <v>340</v>
      </c>
      <c r="D55" s="116">
        <v>179</v>
      </c>
      <c r="E55" s="116" t="s">
        <v>134</v>
      </c>
      <c r="F55" s="116" t="s">
        <v>194</v>
      </c>
      <c r="G55" s="116" t="s">
        <v>196</v>
      </c>
      <c r="H55" s="116" t="s">
        <v>303</v>
      </c>
      <c r="I55" s="117">
        <v>359.86</v>
      </c>
      <c r="J55" s="118" t="s">
        <v>341</v>
      </c>
      <c r="K55" s="116" t="s">
        <v>371</v>
      </c>
      <c r="L55" s="119"/>
    </row>
    <row r="56" spans="2:12" s="120" customFormat="1" ht="12.75">
      <c r="B56" s="121" t="s">
        <v>293</v>
      </c>
      <c r="C56" s="116" t="s">
        <v>346</v>
      </c>
      <c r="D56" s="116">
        <v>6</v>
      </c>
      <c r="E56" s="116" t="s">
        <v>134</v>
      </c>
      <c r="F56" s="116" t="s">
        <v>194</v>
      </c>
      <c r="G56" s="116" t="s">
        <v>196</v>
      </c>
      <c r="H56" s="116" t="s">
        <v>303</v>
      </c>
      <c r="I56" s="117">
        <v>128.5</v>
      </c>
      <c r="J56" s="118" t="s">
        <v>347</v>
      </c>
      <c r="K56" s="116" t="s">
        <v>135</v>
      </c>
      <c r="L56" s="119"/>
    </row>
    <row r="57" spans="2:12" s="120" customFormat="1" ht="12.75">
      <c r="B57" s="121" t="s">
        <v>293</v>
      </c>
      <c r="C57" s="116" t="s">
        <v>355</v>
      </c>
      <c r="D57" s="116">
        <v>163</v>
      </c>
      <c r="E57" s="116" t="s">
        <v>136</v>
      </c>
      <c r="F57" s="116" t="s">
        <v>244</v>
      </c>
      <c r="G57" s="116" t="s">
        <v>196</v>
      </c>
      <c r="H57" s="116" t="s">
        <v>315</v>
      </c>
      <c r="I57" s="117">
        <v>398.06</v>
      </c>
      <c r="J57" s="118" t="s">
        <v>356</v>
      </c>
      <c r="K57" s="116" t="s">
        <v>372</v>
      </c>
      <c r="L57" s="119"/>
    </row>
    <row r="58" spans="2:12" s="120" customFormat="1" ht="12.75">
      <c r="B58" s="121" t="s">
        <v>293</v>
      </c>
      <c r="C58" s="116" t="s">
        <v>373</v>
      </c>
      <c r="D58" s="116">
        <v>3</v>
      </c>
      <c r="E58" s="116" t="s">
        <v>136</v>
      </c>
      <c r="F58" s="116" t="s">
        <v>244</v>
      </c>
      <c r="G58" s="116" t="s">
        <v>196</v>
      </c>
      <c r="H58" s="116" t="s">
        <v>303</v>
      </c>
      <c r="I58" s="117">
        <v>32.35</v>
      </c>
      <c r="J58" s="118" t="s">
        <v>374</v>
      </c>
      <c r="K58" s="116" t="s">
        <v>375</v>
      </c>
      <c r="L58" s="119"/>
    </row>
    <row r="59" spans="2:12" s="120" customFormat="1" ht="12.75">
      <c r="B59" s="121" t="s">
        <v>293</v>
      </c>
      <c r="C59" s="116" t="s">
        <v>373</v>
      </c>
      <c r="D59" s="116">
        <v>2</v>
      </c>
      <c r="E59" s="116" t="s">
        <v>136</v>
      </c>
      <c r="F59" s="116" t="s">
        <v>244</v>
      </c>
      <c r="G59" s="116" t="s">
        <v>196</v>
      </c>
      <c r="H59" s="116" t="s">
        <v>303</v>
      </c>
      <c r="I59" s="117">
        <v>11.86</v>
      </c>
      <c r="J59" s="118" t="s">
        <v>374</v>
      </c>
      <c r="K59" s="116" t="s">
        <v>376</v>
      </c>
      <c r="L59" s="119"/>
    </row>
    <row r="60" spans="2:12" s="120" customFormat="1" ht="12.75">
      <c r="B60" s="121" t="s">
        <v>293</v>
      </c>
      <c r="C60" s="116" t="s">
        <v>373</v>
      </c>
      <c r="D60" s="116">
        <v>1</v>
      </c>
      <c r="E60" s="116" t="s">
        <v>136</v>
      </c>
      <c r="F60" s="116" t="s">
        <v>244</v>
      </c>
      <c r="G60" s="116" t="s">
        <v>196</v>
      </c>
      <c r="H60" s="116" t="s">
        <v>303</v>
      </c>
      <c r="I60" s="117">
        <v>323.59</v>
      </c>
      <c r="J60" s="118" t="s">
        <v>374</v>
      </c>
      <c r="K60" s="116" t="s">
        <v>377</v>
      </c>
      <c r="L60" s="119"/>
    </row>
    <row r="61" spans="2:12" s="120" customFormat="1" ht="12.75">
      <c r="B61" s="121" t="s">
        <v>293</v>
      </c>
      <c r="C61" s="116" t="s">
        <v>378</v>
      </c>
      <c r="D61" s="116">
        <v>329</v>
      </c>
      <c r="E61" s="116" t="s">
        <v>138</v>
      </c>
      <c r="F61" s="116" t="s">
        <v>259</v>
      </c>
      <c r="G61" s="116" t="s">
        <v>196</v>
      </c>
      <c r="H61" s="116" t="s">
        <v>303</v>
      </c>
      <c r="I61" s="117">
        <v>2.05</v>
      </c>
      <c r="J61" s="118" t="s">
        <v>347</v>
      </c>
      <c r="K61" s="116" t="s">
        <v>139</v>
      </c>
      <c r="L61" s="119"/>
    </row>
    <row r="62" spans="2:12" s="120" customFormat="1" ht="12.75">
      <c r="B62" s="121" t="s">
        <v>293</v>
      </c>
      <c r="C62" s="116" t="s">
        <v>378</v>
      </c>
      <c r="D62" s="116">
        <v>177</v>
      </c>
      <c r="E62" s="116" t="s">
        <v>138</v>
      </c>
      <c r="F62" s="116" t="s">
        <v>259</v>
      </c>
      <c r="G62" s="116" t="s">
        <v>196</v>
      </c>
      <c r="H62" s="116" t="s">
        <v>303</v>
      </c>
      <c r="I62" s="117">
        <v>364.58</v>
      </c>
      <c r="J62" s="118" t="s">
        <v>347</v>
      </c>
      <c r="K62" s="116" t="s">
        <v>139</v>
      </c>
      <c r="L62" s="119"/>
    </row>
    <row r="63" spans="2:12" s="120" customFormat="1" ht="12.75">
      <c r="B63" s="121" t="s">
        <v>293</v>
      </c>
      <c r="C63" s="116" t="s">
        <v>378</v>
      </c>
      <c r="D63" s="116">
        <v>175</v>
      </c>
      <c r="E63" s="116" t="s">
        <v>138</v>
      </c>
      <c r="F63" s="116" t="s">
        <v>256</v>
      </c>
      <c r="G63" s="116" t="s">
        <v>196</v>
      </c>
      <c r="H63" s="116" t="s">
        <v>303</v>
      </c>
      <c r="I63" s="117">
        <v>103.98</v>
      </c>
      <c r="J63" s="118" t="s">
        <v>347</v>
      </c>
      <c r="K63" s="116" t="s">
        <v>139</v>
      </c>
      <c r="L63" s="119"/>
    </row>
    <row r="64" spans="2:12" s="120" customFormat="1" ht="12.75">
      <c r="B64" s="121" t="s">
        <v>293</v>
      </c>
      <c r="C64" s="116" t="s">
        <v>378</v>
      </c>
      <c r="D64" s="116">
        <v>51</v>
      </c>
      <c r="E64" s="116" t="s">
        <v>138</v>
      </c>
      <c r="F64" s="116" t="s">
        <v>253</v>
      </c>
      <c r="G64" s="116" t="s">
        <v>196</v>
      </c>
      <c r="H64" s="116" t="s">
        <v>303</v>
      </c>
      <c r="I64" s="117">
        <v>136.36</v>
      </c>
      <c r="J64" s="118" t="s">
        <v>347</v>
      </c>
      <c r="K64" s="116" t="s">
        <v>139</v>
      </c>
      <c r="L64" s="119"/>
    </row>
    <row r="65" spans="2:12" s="120" customFormat="1" ht="12.75">
      <c r="B65" s="121" t="s">
        <v>293</v>
      </c>
      <c r="C65" s="116" t="s">
        <v>378</v>
      </c>
      <c r="D65" s="116">
        <v>49</v>
      </c>
      <c r="E65" s="116" t="s">
        <v>138</v>
      </c>
      <c r="F65" s="116" t="s">
        <v>250</v>
      </c>
      <c r="G65" s="116" t="s">
        <v>196</v>
      </c>
      <c r="H65" s="116" t="s">
        <v>303</v>
      </c>
      <c r="I65" s="117">
        <v>236.31</v>
      </c>
      <c r="J65" s="118" t="s">
        <v>347</v>
      </c>
      <c r="K65" s="116" t="s">
        <v>139</v>
      </c>
      <c r="L65" s="119"/>
    </row>
    <row r="66" spans="2:12" s="120" customFormat="1" ht="12.75">
      <c r="B66" s="121" t="s">
        <v>293</v>
      </c>
      <c r="C66" s="116" t="s">
        <v>378</v>
      </c>
      <c r="D66" s="116">
        <v>43</v>
      </c>
      <c r="E66" s="116" t="s">
        <v>138</v>
      </c>
      <c r="F66" s="116" t="s">
        <v>247</v>
      </c>
      <c r="G66" s="116" t="s">
        <v>196</v>
      </c>
      <c r="H66" s="116" t="s">
        <v>303</v>
      </c>
      <c r="I66" s="117">
        <v>367.01</v>
      </c>
      <c r="J66" s="118" t="s">
        <v>347</v>
      </c>
      <c r="K66" s="116" t="s">
        <v>139</v>
      </c>
      <c r="L66" s="119"/>
    </row>
    <row r="67" spans="2:12" s="120" customFormat="1" ht="12.75">
      <c r="B67" s="121" t="s">
        <v>293</v>
      </c>
      <c r="C67" s="116" t="s">
        <v>306</v>
      </c>
      <c r="D67" s="116">
        <v>313</v>
      </c>
      <c r="E67" s="116" t="s">
        <v>138</v>
      </c>
      <c r="F67" s="116" t="s">
        <v>244</v>
      </c>
      <c r="G67" s="116" t="s">
        <v>196</v>
      </c>
      <c r="H67" s="116" t="s">
        <v>303</v>
      </c>
      <c r="I67" s="117">
        <v>32.51</v>
      </c>
      <c r="J67" s="118" t="s">
        <v>307</v>
      </c>
      <c r="K67" s="116" t="s">
        <v>379</v>
      </c>
      <c r="L67" s="119"/>
    </row>
    <row r="68" spans="2:12" s="120" customFormat="1" ht="12.75">
      <c r="B68" s="121" t="s">
        <v>293</v>
      </c>
      <c r="C68" s="116" t="s">
        <v>378</v>
      </c>
      <c r="D68" s="116">
        <v>53</v>
      </c>
      <c r="E68" s="116" t="s">
        <v>138</v>
      </c>
      <c r="F68" s="116" t="s">
        <v>244</v>
      </c>
      <c r="G68" s="116" t="s">
        <v>196</v>
      </c>
      <c r="H68" s="116" t="s">
        <v>303</v>
      </c>
      <c r="I68" s="117">
        <v>108.01</v>
      </c>
      <c r="J68" s="118" t="s">
        <v>347</v>
      </c>
      <c r="K68" s="116" t="s">
        <v>139</v>
      </c>
      <c r="L68" s="119"/>
    </row>
    <row r="69" spans="2:12" s="120" customFormat="1" ht="12.75">
      <c r="B69" s="121" t="s">
        <v>293</v>
      </c>
      <c r="C69" s="116" t="s">
        <v>378</v>
      </c>
      <c r="D69" s="116">
        <v>133</v>
      </c>
      <c r="E69" s="116" t="s">
        <v>138</v>
      </c>
      <c r="F69" s="116" t="s">
        <v>241</v>
      </c>
      <c r="G69" s="116" t="s">
        <v>196</v>
      </c>
      <c r="H69" s="116" t="s">
        <v>303</v>
      </c>
      <c r="I69" s="117">
        <v>140.04</v>
      </c>
      <c r="J69" s="118" t="s">
        <v>347</v>
      </c>
      <c r="K69" s="116" t="s">
        <v>139</v>
      </c>
      <c r="L69" s="119"/>
    </row>
    <row r="70" spans="2:12" s="120" customFormat="1" ht="12.75">
      <c r="B70" s="121" t="s">
        <v>293</v>
      </c>
      <c r="C70" s="116" t="s">
        <v>378</v>
      </c>
      <c r="D70" s="116">
        <v>45</v>
      </c>
      <c r="E70" s="116" t="s">
        <v>138</v>
      </c>
      <c r="F70" s="116" t="s">
        <v>194</v>
      </c>
      <c r="G70" s="116" t="s">
        <v>196</v>
      </c>
      <c r="H70" s="116" t="s">
        <v>303</v>
      </c>
      <c r="I70" s="117">
        <v>64.79</v>
      </c>
      <c r="J70" s="118" t="s">
        <v>347</v>
      </c>
      <c r="K70" s="116" t="s">
        <v>139</v>
      </c>
      <c r="L70" s="119"/>
    </row>
    <row r="71" spans="2:12" s="120" customFormat="1" ht="12.75">
      <c r="B71" s="121" t="s">
        <v>293</v>
      </c>
      <c r="C71" s="116" t="s">
        <v>380</v>
      </c>
      <c r="D71" s="116">
        <v>68</v>
      </c>
      <c r="E71" s="116" t="s">
        <v>140</v>
      </c>
      <c r="F71" s="116" t="s">
        <v>259</v>
      </c>
      <c r="G71" s="116" t="s">
        <v>196</v>
      </c>
      <c r="H71" s="116" t="s">
        <v>303</v>
      </c>
      <c r="I71" s="117">
        <v>137</v>
      </c>
      <c r="J71" s="118" t="s">
        <v>347</v>
      </c>
      <c r="K71" s="116" t="s">
        <v>141</v>
      </c>
      <c r="L71" s="119"/>
    </row>
    <row r="72" spans="2:12" s="120" customFormat="1" ht="12.75">
      <c r="B72" s="121" t="s">
        <v>293</v>
      </c>
      <c r="C72" s="116" t="s">
        <v>380</v>
      </c>
      <c r="D72" s="116">
        <v>67</v>
      </c>
      <c r="E72" s="116" t="s">
        <v>140</v>
      </c>
      <c r="F72" s="116" t="s">
        <v>259</v>
      </c>
      <c r="G72" s="116" t="s">
        <v>196</v>
      </c>
      <c r="H72" s="116" t="s">
        <v>303</v>
      </c>
      <c r="I72" s="117">
        <v>32</v>
      </c>
      <c r="J72" s="118" t="s">
        <v>347</v>
      </c>
      <c r="K72" s="116" t="s">
        <v>141</v>
      </c>
      <c r="L72" s="119"/>
    </row>
    <row r="73" spans="2:12" s="120" customFormat="1" ht="12.75">
      <c r="B73" s="121" t="s">
        <v>293</v>
      </c>
      <c r="C73" s="116" t="s">
        <v>380</v>
      </c>
      <c r="D73" s="116">
        <v>66</v>
      </c>
      <c r="E73" s="116" t="s">
        <v>140</v>
      </c>
      <c r="F73" s="116" t="s">
        <v>259</v>
      </c>
      <c r="G73" s="116" t="s">
        <v>196</v>
      </c>
      <c r="H73" s="116" t="s">
        <v>303</v>
      </c>
      <c r="I73" s="117">
        <v>32</v>
      </c>
      <c r="J73" s="118" t="s">
        <v>347</v>
      </c>
      <c r="K73" s="116" t="s">
        <v>141</v>
      </c>
      <c r="L73" s="119"/>
    </row>
    <row r="74" spans="2:12" s="120" customFormat="1" ht="12.75">
      <c r="B74" s="121" t="s">
        <v>293</v>
      </c>
      <c r="C74" s="116" t="s">
        <v>380</v>
      </c>
      <c r="D74" s="116">
        <v>65</v>
      </c>
      <c r="E74" s="116" t="s">
        <v>140</v>
      </c>
      <c r="F74" s="116" t="s">
        <v>259</v>
      </c>
      <c r="G74" s="116" t="s">
        <v>196</v>
      </c>
      <c r="H74" s="116" t="s">
        <v>303</v>
      </c>
      <c r="I74" s="117">
        <v>32</v>
      </c>
      <c r="J74" s="118" t="s">
        <v>347</v>
      </c>
      <c r="K74" s="116" t="s">
        <v>141</v>
      </c>
      <c r="L74" s="119"/>
    </row>
    <row r="75" spans="2:12" s="120" customFormat="1" ht="12.75">
      <c r="B75" s="121" t="s">
        <v>293</v>
      </c>
      <c r="C75" s="116" t="s">
        <v>380</v>
      </c>
      <c r="D75" s="116">
        <v>64</v>
      </c>
      <c r="E75" s="116" t="s">
        <v>140</v>
      </c>
      <c r="F75" s="116" t="s">
        <v>256</v>
      </c>
      <c r="G75" s="116" t="s">
        <v>196</v>
      </c>
      <c r="H75" s="116" t="s">
        <v>303</v>
      </c>
      <c r="I75" s="117">
        <v>346.5</v>
      </c>
      <c r="J75" s="118" t="s">
        <v>347</v>
      </c>
      <c r="K75" s="116" t="s">
        <v>141</v>
      </c>
      <c r="L75" s="119"/>
    </row>
    <row r="76" spans="2:12" s="120" customFormat="1" ht="12.75">
      <c r="B76" s="121" t="s">
        <v>293</v>
      </c>
      <c r="C76" s="116" t="s">
        <v>380</v>
      </c>
      <c r="D76" s="116">
        <v>63</v>
      </c>
      <c r="E76" s="116" t="s">
        <v>140</v>
      </c>
      <c r="F76" s="116" t="s">
        <v>256</v>
      </c>
      <c r="G76" s="116" t="s">
        <v>196</v>
      </c>
      <c r="H76" s="116" t="s">
        <v>303</v>
      </c>
      <c r="I76" s="117">
        <v>272</v>
      </c>
      <c r="J76" s="118" t="s">
        <v>347</v>
      </c>
      <c r="K76" s="116" t="s">
        <v>141</v>
      </c>
      <c r="L76" s="119"/>
    </row>
    <row r="77" spans="2:12" s="120" customFormat="1" ht="12.75">
      <c r="B77" s="121" t="s">
        <v>293</v>
      </c>
      <c r="C77" s="116" t="s">
        <v>380</v>
      </c>
      <c r="D77" s="116">
        <v>62</v>
      </c>
      <c r="E77" s="116" t="s">
        <v>140</v>
      </c>
      <c r="F77" s="116" t="s">
        <v>253</v>
      </c>
      <c r="G77" s="116" t="s">
        <v>196</v>
      </c>
      <c r="H77" s="116" t="s">
        <v>303</v>
      </c>
      <c r="I77" s="117">
        <v>32</v>
      </c>
      <c r="J77" s="118" t="s">
        <v>347</v>
      </c>
      <c r="K77" s="116" t="s">
        <v>141</v>
      </c>
      <c r="L77" s="119"/>
    </row>
    <row r="78" spans="2:12" s="120" customFormat="1" ht="12.75">
      <c r="B78" s="121" t="s">
        <v>293</v>
      </c>
      <c r="C78" s="116" t="s">
        <v>380</v>
      </c>
      <c r="D78" s="116">
        <v>61</v>
      </c>
      <c r="E78" s="116" t="s">
        <v>140</v>
      </c>
      <c r="F78" s="116" t="s">
        <v>253</v>
      </c>
      <c r="G78" s="116" t="s">
        <v>196</v>
      </c>
      <c r="H78" s="116" t="s">
        <v>303</v>
      </c>
      <c r="I78" s="117">
        <v>20</v>
      </c>
      <c r="J78" s="118" t="s">
        <v>347</v>
      </c>
      <c r="K78" s="116" t="s">
        <v>141</v>
      </c>
      <c r="L78" s="119"/>
    </row>
    <row r="79" spans="2:12" s="120" customFormat="1" ht="12.75">
      <c r="B79" s="121" t="s">
        <v>293</v>
      </c>
      <c r="C79" s="116" t="s">
        <v>380</v>
      </c>
      <c r="D79" s="116">
        <v>60</v>
      </c>
      <c r="E79" s="116" t="s">
        <v>140</v>
      </c>
      <c r="F79" s="116" t="s">
        <v>253</v>
      </c>
      <c r="G79" s="116" t="s">
        <v>196</v>
      </c>
      <c r="H79" s="116" t="s">
        <v>303</v>
      </c>
      <c r="I79" s="117">
        <v>32</v>
      </c>
      <c r="J79" s="118" t="s">
        <v>347</v>
      </c>
      <c r="K79" s="116" t="s">
        <v>141</v>
      </c>
      <c r="L79" s="119"/>
    </row>
    <row r="80" spans="2:12" s="120" customFormat="1" ht="12.75">
      <c r="B80" s="121" t="s">
        <v>293</v>
      </c>
      <c r="C80" s="116" t="s">
        <v>380</v>
      </c>
      <c r="D80" s="116">
        <v>59</v>
      </c>
      <c r="E80" s="116" t="s">
        <v>140</v>
      </c>
      <c r="F80" s="116" t="s">
        <v>247</v>
      </c>
      <c r="G80" s="116" t="s">
        <v>196</v>
      </c>
      <c r="H80" s="116" t="s">
        <v>303</v>
      </c>
      <c r="I80" s="117">
        <v>32</v>
      </c>
      <c r="J80" s="118" t="s">
        <v>347</v>
      </c>
      <c r="K80" s="116" t="s">
        <v>141</v>
      </c>
      <c r="L80" s="119"/>
    </row>
    <row r="81" spans="2:12" s="120" customFormat="1" ht="12.75">
      <c r="B81" s="121" t="s">
        <v>293</v>
      </c>
      <c r="C81" s="116" t="s">
        <v>380</v>
      </c>
      <c r="D81" s="116">
        <v>58</v>
      </c>
      <c r="E81" s="116" t="s">
        <v>140</v>
      </c>
      <c r="F81" s="116" t="s">
        <v>247</v>
      </c>
      <c r="G81" s="116" t="s">
        <v>196</v>
      </c>
      <c r="H81" s="116" t="s">
        <v>303</v>
      </c>
      <c r="I81" s="117">
        <v>32</v>
      </c>
      <c r="J81" s="118" t="s">
        <v>347</v>
      </c>
      <c r="K81" s="116" t="s">
        <v>141</v>
      </c>
      <c r="L81" s="119"/>
    </row>
    <row r="82" spans="2:12" s="120" customFormat="1" ht="12.75">
      <c r="B82" s="121" t="s">
        <v>293</v>
      </c>
      <c r="C82" s="116" t="s">
        <v>380</v>
      </c>
      <c r="D82" s="116">
        <v>57</v>
      </c>
      <c r="E82" s="116" t="s">
        <v>140</v>
      </c>
      <c r="F82" s="116" t="s">
        <v>247</v>
      </c>
      <c r="G82" s="116" t="s">
        <v>196</v>
      </c>
      <c r="H82" s="116" t="s">
        <v>303</v>
      </c>
      <c r="I82" s="117">
        <v>32</v>
      </c>
      <c r="J82" s="118" t="s">
        <v>347</v>
      </c>
      <c r="K82" s="116" t="s">
        <v>141</v>
      </c>
      <c r="L82" s="119"/>
    </row>
    <row r="83" spans="2:12" s="120" customFormat="1" ht="12.75">
      <c r="B83" s="121" t="s">
        <v>293</v>
      </c>
      <c r="C83" s="116" t="s">
        <v>380</v>
      </c>
      <c r="D83" s="116">
        <v>56</v>
      </c>
      <c r="E83" s="116" t="s">
        <v>140</v>
      </c>
      <c r="F83" s="116" t="s">
        <v>247</v>
      </c>
      <c r="G83" s="116" t="s">
        <v>196</v>
      </c>
      <c r="H83" s="116" t="s">
        <v>303</v>
      </c>
      <c r="I83" s="117">
        <v>32</v>
      </c>
      <c r="J83" s="118" t="s">
        <v>347</v>
      </c>
      <c r="K83" s="116" t="s">
        <v>141</v>
      </c>
      <c r="L83" s="119"/>
    </row>
    <row r="84" spans="2:12" s="120" customFormat="1" ht="12.75">
      <c r="B84" s="121" t="s">
        <v>293</v>
      </c>
      <c r="C84" s="116" t="s">
        <v>380</v>
      </c>
      <c r="D84" s="116">
        <v>55</v>
      </c>
      <c r="E84" s="116" t="s">
        <v>140</v>
      </c>
      <c r="F84" s="116" t="s">
        <v>244</v>
      </c>
      <c r="G84" s="116" t="s">
        <v>196</v>
      </c>
      <c r="H84" s="116" t="s">
        <v>303</v>
      </c>
      <c r="I84" s="117">
        <v>32</v>
      </c>
      <c r="J84" s="118" t="s">
        <v>347</v>
      </c>
      <c r="K84" s="116" t="s">
        <v>141</v>
      </c>
      <c r="L84" s="119"/>
    </row>
    <row r="85" spans="2:12" s="120" customFormat="1" ht="12.75">
      <c r="B85" s="121" t="s">
        <v>293</v>
      </c>
      <c r="C85" s="116" t="s">
        <v>380</v>
      </c>
      <c r="D85" s="116">
        <v>54</v>
      </c>
      <c r="E85" s="116" t="s">
        <v>140</v>
      </c>
      <c r="F85" s="116" t="s">
        <v>244</v>
      </c>
      <c r="G85" s="116" t="s">
        <v>196</v>
      </c>
      <c r="H85" s="116" t="s">
        <v>303</v>
      </c>
      <c r="I85" s="117">
        <v>32</v>
      </c>
      <c r="J85" s="118" t="s">
        <v>347</v>
      </c>
      <c r="K85" s="116" t="s">
        <v>141</v>
      </c>
      <c r="L85" s="119"/>
    </row>
    <row r="86" spans="2:12" s="120" customFormat="1" ht="12.75">
      <c r="B86" s="121" t="s">
        <v>293</v>
      </c>
      <c r="C86" s="116" t="s">
        <v>380</v>
      </c>
      <c r="D86" s="116">
        <v>53</v>
      </c>
      <c r="E86" s="116" t="s">
        <v>140</v>
      </c>
      <c r="F86" s="116" t="s">
        <v>194</v>
      </c>
      <c r="G86" s="116" t="s">
        <v>196</v>
      </c>
      <c r="H86" s="116" t="s">
        <v>303</v>
      </c>
      <c r="I86" s="117">
        <v>32</v>
      </c>
      <c r="J86" s="118" t="s">
        <v>347</v>
      </c>
      <c r="K86" s="116" t="s">
        <v>141</v>
      </c>
      <c r="L86" s="119"/>
    </row>
    <row r="87" spans="2:12" s="120" customFormat="1" ht="12.75">
      <c r="B87" s="121" t="s">
        <v>293</v>
      </c>
      <c r="C87" s="116" t="s">
        <v>380</v>
      </c>
      <c r="D87" s="116">
        <v>52</v>
      </c>
      <c r="E87" s="116" t="s">
        <v>140</v>
      </c>
      <c r="F87" s="116" t="s">
        <v>194</v>
      </c>
      <c r="G87" s="116" t="s">
        <v>196</v>
      </c>
      <c r="H87" s="116" t="s">
        <v>303</v>
      </c>
      <c r="I87" s="117">
        <v>36.45</v>
      </c>
      <c r="J87" s="118" t="s">
        <v>347</v>
      </c>
      <c r="K87" s="116" t="s">
        <v>141</v>
      </c>
      <c r="L87" s="119"/>
    </row>
    <row r="88" spans="2:12" s="120" customFormat="1" ht="12.75">
      <c r="B88" s="121" t="s">
        <v>293</v>
      </c>
      <c r="C88" s="116" t="s">
        <v>381</v>
      </c>
      <c r="D88" s="116">
        <v>23</v>
      </c>
      <c r="E88" s="116" t="s">
        <v>144</v>
      </c>
      <c r="F88" s="116" t="s">
        <v>247</v>
      </c>
      <c r="G88" s="116" t="s">
        <v>196</v>
      </c>
      <c r="H88" s="116" t="s">
        <v>382</v>
      </c>
      <c r="I88" s="117">
        <v>-2016</v>
      </c>
      <c r="J88" s="118" t="s">
        <v>333</v>
      </c>
      <c r="K88" s="116" t="s">
        <v>383</v>
      </c>
      <c r="L88" s="119"/>
    </row>
    <row r="89" spans="2:12" s="120" customFormat="1" ht="12.75">
      <c r="B89" s="121" t="s">
        <v>293</v>
      </c>
      <c r="C89" s="116" t="s">
        <v>294</v>
      </c>
      <c r="D89" s="116">
        <v>43</v>
      </c>
      <c r="E89" s="116" t="s">
        <v>144</v>
      </c>
      <c r="F89" s="116" t="s">
        <v>244</v>
      </c>
      <c r="G89" s="116" t="s">
        <v>196</v>
      </c>
      <c r="H89" s="116" t="s">
        <v>315</v>
      </c>
      <c r="I89" s="117">
        <v>160</v>
      </c>
      <c r="J89" s="118" t="s">
        <v>296</v>
      </c>
      <c r="K89" s="116" t="s">
        <v>316</v>
      </c>
      <c r="L89" s="119"/>
    </row>
    <row r="90" spans="2:12" s="120" customFormat="1" ht="12.75">
      <c r="B90" s="121" t="s">
        <v>293</v>
      </c>
      <c r="C90" s="116" t="s">
        <v>298</v>
      </c>
      <c r="D90" s="116">
        <v>54</v>
      </c>
      <c r="E90" s="116" t="s">
        <v>144</v>
      </c>
      <c r="F90" s="116" t="s">
        <v>244</v>
      </c>
      <c r="G90" s="116" t="s">
        <v>196</v>
      </c>
      <c r="H90" s="116" t="s">
        <v>384</v>
      </c>
      <c r="I90" s="117">
        <v>200</v>
      </c>
      <c r="J90" s="118" t="s">
        <v>300</v>
      </c>
      <c r="K90" s="116" t="s">
        <v>385</v>
      </c>
      <c r="L90" s="119"/>
    </row>
    <row r="91" spans="2:12" s="120" customFormat="1" ht="12.75">
      <c r="B91" s="121" t="s">
        <v>293</v>
      </c>
      <c r="C91" s="116" t="s">
        <v>306</v>
      </c>
      <c r="D91" s="116">
        <v>319</v>
      </c>
      <c r="E91" s="116" t="s">
        <v>144</v>
      </c>
      <c r="F91" s="116" t="s">
        <v>244</v>
      </c>
      <c r="G91" s="116" t="s">
        <v>196</v>
      </c>
      <c r="H91" s="116" t="s">
        <v>315</v>
      </c>
      <c r="I91" s="117">
        <v>125</v>
      </c>
      <c r="J91" s="118" t="s">
        <v>307</v>
      </c>
      <c r="K91" s="116" t="s">
        <v>316</v>
      </c>
      <c r="L91" s="119"/>
    </row>
    <row r="92" spans="2:12" s="120" customFormat="1" ht="12.75">
      <c r="B92" s="121" t="s">
        <v>293</v>
      </c>
      <c r="C92" s="116" t="s">
        <v>326</v>
      </c>
      <c r="D92" s="116">
        <v>153</v>
      </c>
      <c r="E92" s="116" t="s">
        <v>144</v>
      </c>
      <c r="F92" s="116" t="s">
        <v>244</v>
      </c>
      <c r="G92" s="116" t="s">
        <v>196</v>
      </c>
      <c r="H92" s="116" t="s">
        <v>384</v>
      </c>
      <c r="I92" s="117">
        <v>100</v>
      </c>
      <c r="J92" s="118" t="s">
        <v>328</v>
      </c>
      <c r="K92" s="116" t="s">
        <v>386</v>
      </c>
      <c r="L92" s="119"/>
    </row>
    <row r="93" spans="2:12" s="120" customFormat="1" ht="12.75">
      <c r="B93" s="121" t="s">
        <v>293</v>
      </c>
      <c r="C93" s="116" t="s">
        <v>381</v>
      </c>
      <c r="D93" s="116">
        <v>9</v>
      </c>
      <c r="E93" s="116" t="s">
        <v>144</v>
      </c>
      <c r="F93" s="116" t="s">
        <v>241</v>
      </c>
      <c r="G93" s="116" t="s">
        <v>196</v>
      </c>
      <c r="H93" s="116" t="s">
        <v>382</v>
      </c>
      <c r="I93" s="117">
        <v>-7446</v>
      </c>
      <c r="J93" s="118" t="s">
        <v>333</v>
      </c>
      <c r="K93" s="116" t="s">
        <v>383</v>
      </c>
      <c r="L93" s="119"/>
    </row>
    <row r="94" spans="2:12" s="120" customFormat="1" ht="12.75">
      <c r="B94" s="121" t="s">
        <v>293</v>
      </c>
      <c r="C94" s="116" t="s">
        <v>308</v>
      </c>
      <c r="D94" s="116">
        <v>31</v>
      </c>
      <c r="E94" s="116" t="s">
        <v>144</v>
      </c>
      <c r="F94" s="116" t="s">
        <v>194</v>
      </c>
      <c r="G94" s="116" t="s">
        <v>196</v>
      </c>
      <c r="H94" s="116" t="s">
        <v>303</v>
      </c>
      <c r="I94" s="117">
        <v>221.14</v>
      </c>
      <c r="J94" s="118" t="s">
        <v>309</v>
      </c>
      <c r="K94" s="116" t="s">
        <v>387</v>
      </c>
      <c r="L94" s="119"/>
    </row>
    <row r="95" spans="2:12" s="120" customFormat="1" ht="12.75">
      <c r="B95" s="121" t="s">
        <v>293</v>
      </c>
      <c r="C95" s="116" t="s">
        <v>298</v>
      </c>
      <c r="D95" s="116">
        <v>104</v>
      </c>
      <c r="E95" s="116" t="s">
        <v>146</v>
      </c>
      <c r="F95" s="116" t="s">
        <v>194</v>
      </c>
      <c r="G95" s="116" t="s">
        <v>196</v>
      </c>
      <c r="H95" s="116" t="s">
        <v>303</v>
      </c>
      <c r="I95" s="117">
        <v>13.62</v>
      </c>
      <c r="J95" s="118" t="s">
        <v>300</v>
      </c>
      <c r="K95" s="116" t="s">
        <v>388</v>
      </c>
      <c r="L95" s="119"/>
    </row>
    <row r="96" spans="2:12" s="120" customFormat="1" ht="12.75">
      <c r="B96" s="121" t="s">
        <v>293</v>
      </c>
      <c r="C96" s="116" t="s">
        <v>389</v>
      </c>
      <c r="D96" s="116">
        <v>255</v>
      </c>
      <c r="E96" s="116" t="s">
        <v>146</v>
      </c>
      <c r="F96" s="116" t="s">
        <v>194</v>
      </c>
      <c r="G96" s="116" t="s">
        <v>196</v>
      </c>
      <c r="H96" s="116" t="s">
        <v>303</v>
      </c>
      <c r="I96" s="117">
        <v>30</v>
      </c>
      <c r="J96" s="118" t="s">
        <v>390</v>
      </c>
      <c r="K96" s="116" t="s">
        <v>391</v>
      </c>
      <c r="L96" s="119"/>
    </row>
    <row r="97" spans="2:12" s="120" customFormat="1" ht="12.75">
      <c r="B97" s="121" t="s">
        <v>293</v>
      </c>
      <c r="C97" s="116" t="s">
        <v>326</v>
      </c>
      <c r="D97" s="116">
        <v>93</v>
      </c>
      <c r="E97" s="116" t="s">
        <v>148</v>
      </c>
      <c r="F97" s="116" t="s">
        <v>253</v>
      </c>
      <c r="G97" s="116" t="s">
        <v>196</v>
      </c>
      <c r="H97" s="116" t="s">
        <v>303</v>
      </c>
      <c r="I97" s="117">
        <v>58.5</v>
      </c>
      <c r="J97" s="118" t="s">
        <v>328</v>
      </c>
      <c r="K97" s="116" t="s">
        <v>392</v>
      </c>
      <c r="L97" s="119"/>
    </row>
    <row r="98" spans="2:12" s="120" customFormat="1" ht="12.75">
      <c r="B98" s="121" t="s">
        <v>293</v>
      </c>
      <c r="C98" s="116" t="s">
        <v>393</v>
      </c>
      <c r="D98" s="116">
        <v>47</v>
      </c>
      <c r="E98" s="116" t="s">
        <v>152</v>
      </c>
      <c r="F98" s="116" t="s">
        <v>259</v>
      </c>
      <c r="G98" s="116" t="s">
        <v>196</v>
      </c>
      <c r="H98" s="116" t="s">
        <v>303</v>
      </c>
      <c r="I98" s="117">
        <v>2.56</v>
      </c>
      <c r="J98" s="118" t="s">
        <v>347</v>
      </c>
      <c r="K98" s="116" t="s">
        <v>394</v>
      </c>
      <c r="L98" s="119"/>
    </row>
    <row r="99" spans="2:12" s="120" customFormat="1" ht="12.75">
      <c r="B99" s="121" t="s">
        <v>293</v>
      </c>
      <c r="C99" s="116" t="s">
        <v>389</v>
      </c>
      <c r="D99" s="116">
        <v>427</v>
      </c>
      <c r="E99" s="116" t="s">
        <v>152</v>
      </c>
      <c r="F99" s="116" t="s">
        <v>259</v>
      </c>
      <c r="G99" s="116" t="s">
        <v>196</v>
      </c>
      <c r="H99" s="116" t="s">
        <v>303</v>
      </c>
      <c r="I99" s="117">
        <v>32.5</v>
      </c>
      <c r="J99" s="118" t="s">
        <v>390</v>
      </c>
      <c r="K99" s="116" t="s">
        <v>395</v>
      </c>
      <c r="L99" s="119"/>
    </row>
    <row r="100" spans="2:12" s="120" customFormat="1" ht="12.75">
      <c r="B100" s="121" t="s">
        <v>293</v>
      </c>
      <c r="C100" s="116" t="s">
        <v>389</v>
      </c>
      <c r="D100" s="116">
        <v>471</v>
      </c>
      <c r="E100" s="116" t="s">
        <v>152</v>
      </c>
      <c r="F100" s="116" t="s">
        <v>247</v>
      </c>
      <c r="G100" s="116" t="s">
        <v>196</v>
      </c>
      <c r="H100" s="116" t="s">
        <v>303</v>
      </c>
      <c r="I100" s="117">
        <v>898.5</v>
      </c>
      <c r="J100" s="118" t="s">
        <v>390</v>
      </c>
      <c r="K100" s="116" t="s">
        <v>396</v>
      </c>
      <c r="L100" s="119"/>
    </row>
    <row r="101" spans="2:12" s="120" customFormat="1" ht="12.75">
      <c r="B101" s="121" t="s">
        <v>293</v>
      </c>
      <c r="C101" s="116" t="s">
        <v>389</v>
      </c>
      <c r="D101" s="116">
        <v>183</v>
      </c>
      <c r="E101" s="116" t="s">
        <v>152</v>
      </c>
      <c r="F101" s="116" t="s">
        <v>194</v>
      </c>
      <c r="G101" s="116" t="s">
        <v>196</v>
      </c>
      <c r="H101" s="116" t="s">
        <v>397</v>
      </c>
      <c r="I101" s="117">
        <v>307.77</v>
      </c>
      <c r="J101" s="118" t="s">
        <v>390</v>
      </c>
      <c r="K101" s="116" t="s">
        <v>398</v>
      </c>
      <c r="L101" s="119"/>
    </row>
    <row r="102" spans="2:12" s="120" customFormat="1" ht="12.75">
      <c r="B102" s="121" t="s">
        <v>293</v>
      </c>
      <c r="C102" s="116" t="s">
        <v>389</v>
      </c>
      <c r="D102" s="116">
        <v>426</v>
      </c>
      <c r="E102" s="116" t="s">
        <v>152</v>
      </c>
      <c r="F102" s="116" t="s">
        <v>194</v>
      </c>
      <c r="G102" s="116" t="s">
        <v>196</v>
      </c>
      <c r="H102" s="116" t="s">
        <v>397</v>
      </c>
      <c r="I102" s="117">
        <v>4407.12</v>
      </c>
      <c r="J102" s="118" t="s">
        <v>390</v>
      </c>
      <c r="K102" s="116" t="s">
        <v>395</v>
      </c>
      <c r="L102" s="119"/>
    </row>
    <row r="103" spans="2:12" s="120" customFormat="1" ht="12.75">
      <c r="B103" s="121" t="s">
        <v>293</v>
      </c>
      <c r="C103" s="116" t="s">
        <v>389</v>
      </c>
      <c r="D103" s="116">
        <v>425</v>
      </c>
      <c r="E103" s="116" t="s">
        <v>152</v>
      </c>
      <c r="F103" s="116" t="s">
        <v>194</v>
      </c>
      <c r="G103" s="116" t="s">
        <v>196</v>
      </c>
      <c r="H103" s="116" t="s">
        <v>399</v>
      </c>
      <c r="I103" s="117">
        <v>454.16</v>
      </c>
      <c r="J103" s="118" t="s">
        <v>390</v>
      </c>
      <c r="K103" s="116" t="s">
        <v>395</v>
      </c>
      <c r="L103" s="119"/>
    </row>
    <row r="104" spans="2:12" s="120" customFormat="1" ht="12.75">
      <c r="B104" s="121" t="s">
        <v>293</v>
      </c>
      <c r="C104" s="116" t="s">
        <v>400</v>
      </c>
      <c r="D104" s="116">
        <v>31</v>
      </c>
      <c r="E104" s="116" t="s">
        <v>156</v>
      </c>
      <c r="F104" s="116" t="s">
        <v>259</v>
      </c>
      <c r="G104" s="116" t="s">
        <v>196</v>
      </c>
      <c r="H104" s="116" t="s">
        <v>303</v>
      </c>
      <c r="I104" s="117">
        <v>611</v>
      </c>
      <c r="J104" s="118" t="s">
        <v>296</v>
      </c>
      <c r="K104" s="116" t="s">
        <v>401</v>
      </c>
      <c r="L104" s="119"/>
    </row>
    <row r="105" spans="2:12" s="120" customFormat="1" ht="12.75">
      <c r="B105" s="121" t="s">
        <v>293</v>
      </c>
      <c r="C105" s="116" t="s">
        <v>400</v>
      </c>
      <c r="D105" s="116">
        <v>47</v>
      </c>
      <c r="E105" s="116" t="s">
        <v>156</v>
      </c>
      <c r="F105" s="116" t="s">
        <v>259</v>
      </c>
      <c r="G105" s="116" t="s">
        <v>196</v>
      </c>
      <c r="H105" s="116" t="s">
        <v>303</v>
      </c>
      <c r="I105" s="117">
        <v>44.85</v>
      </c>
      <c r="J105" s="118" t="s">
        <v>296</v>
      </c>
      <c r="K105" s="116" t="s">
        <v>402</v>
      </c>
      <c r="L105" s="119"/>
    </row>
    <row r="106" spans="2:12" s="120" customFormat="1" ht="12.75">
      <c r="B106" s="121" t="s">
        <v>293</v>
      </c>
      <c r="C106" s="116" t="s">
        <v>400</v>
      </c>
      <c r="D106" s="116">
        <v>45</v>
      </c>
      <c r="E106" s="116" t="s">
        <v>156</v>
      </c>
      <c r="F106" s="116" t="s">
        <v>259</v>
      </c>
      <c r="G106" s="116" t="s">
        <v>196</v>
      </c>
      <c r="H106" s="116" t="s">
        <v>303</v>
      </c>
      <c r="I106" s="117">
        <v>89.7</v>
      </c>
      <c r="J106" s="118" t="s">
        <v>296</v>
      </c>
      <c r="K106" s="116" t="s">
        <v>403</v>
      </c>
      <c r="L106" s="119"/>
    </row>
    <row r="107" spans="2:12" s="120" customFormat="1" ht="12.75">
      <c r="B107" s="121" t="s">
        <v>293</v>
      </c>
      <c r="C107" s="116" t="s">
        <v>400</v>
      </c>
      <c r="D107" s="116">
        <v>53</v>
      </c>
      <c r="E107" s="116" t="s">
        <v>156</v>
      </c>
      <c r="F107" s="116" t="s">
        <v>259</v>
      </c>
      <c r="G107" s="116" t="s">
        <v>196</v>
      </c>
      <c r="H107" s="116" t="s">
        <v>303</v>
      </c>
      <c r="I107" s="117">
        <v>26.22</v>
      </c>
      <c r="J107" s="118" t="s">
        <v>296</v>
      </c>
      <c r="K107" s="116" t="s">
        <v>404</v>
      </c>
      <c r="L107" s="119"/>
    </row>
    <row r="108" spans="2:12" s="120" customFormat="1" ht="12.75">
      <c r="B108" s="121" t="s">
        <v>293</v>
      </c>
      <c r="C108" s="116" t="s">
        <v>400</v>
      </c>
      <c r="D108" s="116">
        <v>51</v>
      </c>
      <c r="E108" s="116" t="s">
        <v>156</v>
      </c>
      <c r="F108" s="116" t="s">
        <v>259</v>
      </c>
      <c r="G108" s="116" t="s">
        <v>196</v>
      </c>
      <c r="H108" s="116" t="s">
        <v>303</v>
      </c>
      <c r="I108" s="117">
        <v>26.22</v>
      </c>
      <c r="J108" s="118" t="s">
        <v>296</v>
      </c>
      <c r="K108" s="116" t="s">
        <v>405</v>
      </c>
      <c r="L108" s="119"/>
    </row>
    <row r="109" spans="2:12" s="120" customFormat="1" ht="12.75">
      <c r="B109" s="121" t="s">
        <v>293</v>
      </c>
      <c r="C109" s="116" t="s">
        <v>400</v>
      </c>
      <c r="D109" s="116">
        <v>49</v>
      </c>
      <c r="E109" s="116" t="s">
        <v>156</v>
      </c>
      <c r="F109" s="116" t="s">
        <v>259</v>
      </c>
      <c r="G109" s="116" t="s">
        <v>196</v>
      </c>
      <c r="H109" s="116" t="s">
        <v>303</v>
      </c>
      <c r="I109" s="117">
        <v>34.5</v>
      </c>
      <c r="J109" s="118" t="s">
        <v>296</v>
      </c>
      <c r="K109" s="116" t="s">
        <v>406</v>
      </c>
      <c r="L109" s="119"/>
    </row>
    <row r="110" spans="2:12" s="120" customFormat="1" ht="12.75">
      <c r="B110" s="121" t="s">
        <v>293</v>
      </c>
      <c r="C110" s="116" t="s">
        <v>400</v>
      </c>
      <c r="D110" s="116">
        <v>93</v>
      </c>
      <c r="E110" s="116" t="s">
        <v>156</v>
      </c>
      <c r="F110" s="116" t="s">
        <v>259</v>
      </c>
      <c r="G110" s="116" t="s">
        <v>196</v>
      </c>
      <c r="H110" s="116" t="s">
        <v>303</v>
      </c>
      <c r="I110" s="117">
        <v>34.5</v>
      </c>
      <c r="J110" s="118" t="s">
        <v>296</v>
      </c>
      <c r="K110" s="116" t="s">
        <v>407</v>
      </c>
      <c r="L110" s="119"/>
    </row>
    <row r="111" spans="2:12" s="120" customFormat="1" ht="12.75">
      <c r="B111" s="121" t="s">
        <v>293</v>
      </c>
      <c r="C111" s="116" t="s">
        <v>400</v>
      </c>
      <c r="D111" s="116">
        <v>91</v>
      </c>
      <c r="E111" s="116" t="s">
        <v>156</v>
      </c>
      <c r="F111" s="116" t="s">
        <v>259</v>
      </c>
      <c r="G111" s="116" t="s">
        <v>196</v>
      </c>
      <c r="H111" s="116" t="s">
        <v>303</v>
      </c>
      <c r="I111" s="117">
        <v>106.26</v>
      </c>
      <c r="J111" s="118" t="s">
        <v>296</v>
      </c>
      <c r="K111" s="116" t="s">
        <v>408</v>
      </c>
      <c r="L111" s="119"/>
    </row>
    <row r="112" spans="2:12" s="120" customFormat="1" ht="12.75">
      <c r="B112" s="121" t="s">
        <v>293</v>
      </c>
      <c r="C112" s="116" t="s">
        <v>400</v>
      </c>
      <c r="D112" s="116">
        <v>89</v>
      </c>
      <c r="E112" s="116" t="s">
        <v>156</v>
      </c>
      <c r="F112" s="116" t="s">
        <v>259</v>
      </c>
      <c r="G112" s="116" t="s">
        <v>196</v>
      </c>
      <c r="H112" s="116" t="s">
        <v>303</v>
      </c>
      <c r="I112" s="117">
        <v>34.5</v>
      </c>
      <c r="J112" s="118" t="s">
        <v>296</v>
      </c>
      <c r="K112" s="116" t="s">
        <v>409</v>
      </c>
      <c r="L112" s="119"/>
    </row>
    <row r="113" spans="2:12" s="120" customFormat="1" ht="12.75">
      <c r="B113" s="121" t="s">
        <v>293</v>
      </c>
      <c r="C113" s="116" t="s">
        <v>410</v>
      </c>
      <c r="D113" s="116">
        <v>4</v>
      </c>
      <c r="E113" s="116" t="s">
        <v>156</v>
      </c>
      <c r="F113" s="116" t="s">
        <v>256</v>
      </c>
      <c r="G113" s="116" t="s">
        <v>196</v>
      </c>
      <c r="H113" s="116" t="s">
        <v>303</v>
      </c>
      <c r="I113" s="117">
        <v>359</v>
      </c>
      <c r="J113" s="118" t="s">
        <v>304</v>
      </c>
      <c r="K113" s="116" t="s">
        <v>411</v>
      </c>
      <c r="L113" s="119"/>
    </row>
    <row r="114" spans="2:12" s="120" customFormat="1" ht="12.75">
      <c r="B114" s="121" t="s">
        <v>293</v>
      </c>
      <c r="C114" s="116" t="s">
        <v>410</v>
      </c>
      <c r="D114" s="116">
        <v>3</v>
      </c>
      <c r="E114" s="116" t="s">
        <v>156</v>
      </c>
      <c r="F114" s="116" t="s">
        <v>256</v>
      </c>
      <c r="G114" s="116" t="s">
        <v>196</v>
      </c>
      <c r="H114" s="116" t="s">
        <v>412</v>
      </c>
      <c r="I114" s="117">
        <v>359</v>
      </c>
      <c r="J114" s="118" t="s">
        <v>304</v>
      </c>
      <c r="K114" s="116" t="s">
        <v>411</v>
      </c>
      <c r="L114" s="119"/>
    </row>
    <row r="115" spans="2:12" s="120" customFormat="1" ht="12.75">
      <c r="B115" s="121" t="s">
        <v>293</v>
      </c>
      <c r="C115" s="116" t="s">
        <v>413</v>
      </c>
      <c r="D115" s="116">
        <v>27</v>
      </c>
      <c r="E115" s="116" t="s">
        <v>156</v>
      </c>
      <c r="F115" s="116" t="s">
        <v>256</v>
      </c>
      <c r="G115" s="116" t="s">
        <v>196</v>
      </c>
      <c r="H115" s="116" t="s">
        <v>412</v>
      </c>
      <c r="I115" s="117">
        <v>155.27</v>
      </c>
      <c r="J115" s="118" t="s">
        <v>341</v>
      </c>
      <c r="K115" s="116" t="s">
        <v>414</v>
      </c>
      <c r="L115" s="119"/>
    </row>
    <row r="116" spans="2:12" s="120" customFormat="1" ht="12.75">
      <c r="B116" s="121" t="s">
        <v>293</v>
      </c>
      <c r="C116" s="116" t="s">
        <v>415</v>
      </c>
      <c r="D116" s="116">
        <v>7</v>
      </c>
      <c r="E116" s="116" t="s">
        <v>156</v>
      </c>
      <c r="F116" s="116" t="s">
        <v>256</v>
      </c>
      <c r="G116" s="116" t="s">
        <v>196</v>
      </c>
      <c r="H116" s="116" t="s">
        <v>412</v>
      </c>
      <c r="I116" s="117">
        <v>883.01</v>
      </c>
      <c r="J116" s="118" t="s">
        <v>307</v>
      </c>
      <c r="K116" s="116" t="s">
        <v>416</v>
      </c>
      <c r="L116" s="119"/>
    </row>
    <row r="117" spans="2:12" s="120" customFormat="1" ht="12.75">
      <c r="B117" s="121" t="s">
        <v>293</v>
      </c>
      <c r="C117" s="116" t="s">
        <v>400</v>
      </c>
      <c r="D117" s="116">
        <v>7</v>
      </c>
      <c r="E117" s="116" t="s">
        <v>156</v>
      </c>
      <c r="F117" s="116" t="s">
        <v>253</v>
      </c>
      <c r="G117" s="116" t="s">
        <v>196</v>
      </c>
      <c r="H117" s="116" t="s">
        <v>417</v>
      </c>
      <c r="I117" s="117">
        <v>99</v>
      </c>
      <c r="J117" s="118" t="s">
        <v>296</v>
      </c>
      <c r="K117" s="116" t="s">
        <v>418</v>
      </c>
      <c r="L117" s="119"/>
    </row>
    <row r="118" spans="2:12" s="120" customFormat="1" ht="12.75">
      <c r="B118" s="121" t="s">
        <v>293</v>
      </c>
      <c r="C118" s="116" t="s">
        <v>419</v>
      </c>
      <c r="D118" s="116">
        <v>11</v>
      </c>
      <c r="E118" s="116" t="s">
        <v>156</v>
      </c>
      <c r="F118" s="116" t="s">
        <v>253</v>
      </c>
      <c r="G118" s="116" t="s">
        <v>196</v>
      </c>
      <c r="H118" s="116" t="s">
        <v>420</v>
      </c>
      <c r="I118" s="117">
        <v>99</v>
      </c>
      <c r="J118" s="118" t="s">
        <v>333</v>
      </c>
      <c r="K118" s="116" t="s">
        <v>418</v>
      </c>
      <c r="L118" s="119"/>
    </row>
    <row r="119" spans="2:12" s="120" customFormat="1" ht="12.75">
      <c r="B119" s="121" t="s">
        <v>293</v>
      </c>
      <c r="C119" s="116" t="s">
        <v>421</v>
      </c>
      <c r="D119" s="116">
        <v>9</v>
      </c>
      <c r="E119" s="116" t="s">
        <v>156</v>
      </c>
      <c r="F119" s="116" t="s">
        <v>253</v>
      </c>
      <c r="G119" s="116" t="s">
        <v>196</v>
      </c>
      <c r="H119" s="116" t="s">
        <v>417</v>
      </c>
      <c r="I119" s="117">
        <v>140</v>
      </c>
      <c r="J119" s="118" t="s">
        <v>374</v>
      </c>
      <c r="K119" s="116" t="s">
        <v>422</v>
      </c>
      <c r="L119" s="119"/>
    </row>
    <row r="120" spans="2:12" s="120" customFormat="1" ht="12.75">
      <c r="B120" s="121" t="s">
        <v>293</v>
      </c>
      <c r="C120" s="116" t="s">
        <v>400</v>
      </c>
      <c r="D120" s="116">
        <v>57</v>
      </c>
      <c r="E120" s="116" t="s">
        <v>156</v>
      </c>
      <c r="F120" s="116" t="s">
        <v>247</v>
      </c>
      <c r="G120" s="116" t="s">
        <v>196</v>
      </c>
      <c r="H120" s="116" t="s">
        <v>423</v>
      </c>
      <c r="I120" s="117">
        <v>637</v>
      </c>
      <c r="J120" s="118" t="s">
        <v>296</v>
      </c>
      <c r="K120" s="116" t="s">
        <v>424</v>
      </c>
      <c r="L120" s="119"/>
    </row>
    <row r="121" spans="2:12" s="120" customFormat="1" ht="12.75">
      <c r="B121" s="121" t="s">
        <v>293</v>
      </c>
      <c r="C121" s="116" t="s">
        <v>425</v>
      </c>
      <c r="D121" s="116">
        <v>33</v>
      </c>
      <c r="E121" s="116" t="s">
        <v>156</v>
      </c>
      <c r="F121" s="116" t="s">
        <v>244</v>
      </c>
      <c r="G121" s="116" t="s">
        <v>196</v>
      </c>
      <c r="H121" s="116" t="s">
        <v>315</v>
      </c>
      <c r="I121" s="117">
        <v>1000</v>
      </c>
      <c r="J121" s="118" t="s">
        <v>426</v>
      </c>
      <c r="K121" s="116" t="s">
        <v>427</v>
      </c>
      <c r="L121" s="119"/>
    </row>
    <row r="122" spans="2:12" s="120" customFormat="1" ht="12.75">
      <c r="B122" s="121" t="s">
        <v>293</v>
      </c>
      <c r="C122" s="116" t="s">
        <v>400</v>
      </c>
      <c r="D122" s="116">
        <v>32</v>
      </c>
      <c r="E122" s="116" t="s">
        <v>156</v>
      </c>
      <c r="F122" s="116" t="s">
        <v>194</v>
      </c>
      <c r="G122" s="116" t="s">
        <v>196</v>
      </c>
      <c r="H122" s="116" t="s">
        <v>303</v>
      </c>
      <c r="I122" s="117">
        <v>455</v>
      </c>
      <c r="J122" s="118" t="s">
        <v>296</v>
      </c>
      <c r="K122" s="116" t="s">
        <v>401</v>
      </c>
      <c r="L122" s="119"/>
    </row>
    <row r="123" spans="2:12" s="120" customFormat="1" ht="12.75">
      <c r="B123" s="121" t="s">
        <v>293</v>
      </c>
      <c r="C123" s="116" t="s">
        <v>410</v>
      </c>
      <c r="D123" s="116">
        <v>5</v>
      </c>
      <c r="E123" s="116" t="s">
        <v>156</v>
      </c>
      <c r="F123" s="116" t="s">
        <v>194</v>
      </c>
      <c r="G123" s="116" t="s">
        <v>196</v>
      </c>
      <c r="H123" s="116" t="s">
        <v>428</v>
      </c>
      <c r="I123" s="117">
        <v>359</v>
      </c>
      <c r="J123" s="118" t="s">
        <v>304</v>
      </c>
      <c r="K123" s="116" t="s">
        <v>411</v>
      </c>
      <c r="L123" s="119"/>
    </row>
    <row r="124" spans="2:12" s="120" customFormat="1" ht="12.75">
      <c r="B124" s="121" t="s">
        <v>293</v>
      </c>
      <c r="C124" s="116" t="s">
        <v>415</v>
      </c>
      <c r="D124" s="116">
        <v>3</v>
      </c>
      <c r="E124" s="116" t="s">
        <v>156</v>
      </c>
      <c r="F124" s="116" t="s">
        <v>194</v>
      </c>
      <c r="G124" s="116" t="s">
        <v>196</v>
      </c>
      <c r="H124" s="116" t="s">
        <v>303</v>
      </c>
      <c r="I124" s="117">
        <v>124.2</v>
      </c>
      <c r="J124" s="118" t="s">
        <v>307</v>
      </c>
      <c r="K124" s="116" t="s">
        <v>429</v>
      </c>
      <c r="L124" s="119"/>
    </row>
    <row r="125" spans="2:12" s="120" customFormat="1" ht="12.75">
      <c r="B125" s="121" t="s">
        <v>293</v>
      </c>
      <c r="C125" s="116" t="s">
        <v>430</v>
      </c>
      <c r="D125" s="116">
        <v>17</v>
      </c>
      <c r="E125" s="116" t="s">
        <v>156</v>
      </c>
      <c r="F125" s="116" t="s">
        <v>194</v>
      </c>
      <c r="G125" s="116" t="s">
        <v>196</v>
      </c>
      <c r="H125" s="116" t="s">
        <v>303</v>
      </c>
      <c r="I125" s="117">
        <v>347.21</v>
      </c>
      <c r="J125" s="118" t="s">
        <v>431</v>
      </c>
      <c r="K125" s="116" t="s">
        <v>432</v>
      </c>
      <c r="L125" s="119"/>
    </row>
    <row r="126" spans="2:12" s="120" customFormat="1" ht="12.75">
      <c r="B126" s="121" t="s">
        <v>293</v>
      </c>
      <c r="C126" s="116" t="s">
        <v>433</v>
      </c>
      <c r="D126" s="116">
        <v>59</v>
      </c>
      <c r="E126" s="116" t="s">
        <v>156</v>
      </c>
      <c r="F126" s="116" t="s">
        <v>194</v>
      </c>
      <c r="G126" s="116" t="s">
        <v>196</v>
      </c>
      <c r="H126" s="116" t="s">
        <v>303</v>
      </c>
      <c r="I126" s="117">
        <v>51.75</v>
      </c>
      <c r="J126" s="118" t="s">
        <v>312</v>
      </c>
      <c r="K126" s="116" t="s">
        <v>434</v>
      </c>
      <c r="L126" s="119"/>
    </row>
    <row r="127" spans="2:12" s="120" customFormat="1" ht="12.75">
      <c r="B127" s="121" t="s">
        <v>293</v>
      </c>
      <c r="C127" s="116" t="s">
        <v>425</v>
      </c>
      <c r="D127" s="116">
        <v>19</v>
      </c>
      <c r="E127" s="116" t="s">
        <v>158</v>
      </c>
      <c r="F127" s="116" t="s">
        <v>259</v>
      </c>
      <c r="G127" s="116" t="s">
        <v>196</v>
      </c>
      <c r="H127" s="116" t="s">
        <v>303</v>
      </c>
      <c r="I127" s="117">
        <v>562.81</v>
      </c>
      <c r="J127" s="118" t="s">
        <v>426</v>
      </c>
      <c r="K127" s="116" t="s">
        <v>435</v>
      </c>
      <c r="L127" s="119"/>
    </row>
    <row r="128" spans="2:12" s="120" customFormat="1" ht="12.75">
      <c r="B128" s="121" t="s">
        <v>293</v>
      </c>
      <c r="C128" s="116" t="s">
        <v>433</v>
      </c>
      <c r="D128" s="116">
        <v>61</v>
      </c>
      <c r="E128" s="116" t="s">
        <v>158</v>
      </c>
      <c r="F128" s="116" t="s">
        <v>256</v>
      </c>
      <c r="G128" s="116" t="s">
        <v>196</v>
      </c>
      <c r="H128" s="116" t="s">
        <v>412</v>
      </c>
      <c r="I128" s="117">
        <v>808.5</v>
      </c>
      <c r="J128" s="118" t="s">
        <v>312</v>
      </c>
      <c r="K128" s="116" t="s">
        <v>436</v>
      </c>
      <c r="L128" s="119"/>
    </row>
    <row r="129" spans="2:12" s="120" customFormat="1" ht="12.75">
      <c r="B129" s="121" t="s">
        <v>293</v>
      </c>
      <c r="C129" s="116" t="s">
        <v>400</v>
      </c>
      <c r="D129" s="116">
        <v>27</v>
      </c>
      <c r="E129" s="116" t="s">
        <v>158</v>
      </c>
      <c r="F129" s="116" t="s">
        <v>250</v>
      </c>
      <c r="G129" s="116" t="s">
        <v>196</v>
      </c>
      <c r="H129" s="116" t="s">
        <v>437</v>
      </c>
      <c r="I129" s="117">
        <v>991.78</v>
      </c>
      <c r="J129" s="118" t="s">
        <v>296</v>
      </c>
      <c r="K129" s="116" t="s">
        <v>438</v>
      </c>
      <c r="L129" s="119"/>
    </row>
    <row r="130" spans="2:12" s="120" customFormat="1" ht="12.75">
      <c r="B130" s="121" t="s">
        <v>293</v>
      </c>
      <c r="C130" s="116" t="s">
        <v>400</v>
      </c>
      <c r="D130" s="116">
        <v>115</v>
      </c>
      <c r="E130" s="116" t="s">
        <v>158</v>
      </c>
      <c r="F130" s="116" t="s">
        <v>250</v>
      </c>
      <c r="G130" s="116" t="s">
        <v>196</v>
      </c>
      <c r="H130" s="116" t="s">
        <v>437</v>
      </c>
      <c r="I130" s="117">
        <v>991.78</v>
      </c>
      <c r="J130" s="118" t="s">
        <v>296</v>
      </c>
      <c r="K130" s="116" t="s">
        <v>439</v>
      </c>
      <c r="L130" s="119"/>
    </row>
    <row r="131" spans="2:12" s="120" customFormat="1" ht="12.75">
      <c r="B131" s="121" t="s">
        <v>293</v>
      </c>
      <c r="C131" s="116" t="s">
        <v>440</v>
      </c>
      <c r="D131" s="116">
        <v>19</v>
      </c>
      <c r="E131" s="116" t="s">
        <v>158</v>
      </c>
      <c r="F131" s="116" t="s">
        <v>250</v>
      </c>
      <c r="G131" s="116" t="s">
        <v>196</v>
      </c>
      <c r="H131" s="116" t="s">
        <v>437</v>
      </c>
      <c r="I131" s="117">
        <v>978.08</v>
      </c>
      <c r="J131" s="118" t="s">
        <v>441</v>
      </c>
      <c r="K131" s="116" t="s">
        <v>442</v>
      </c>
      <c r="L131" s="119"/>
    </row>
    <row r="132" spans="2:12" s="120" customFormat="1" ht="12.75">
      <c r="B132" s="121" t="s">
        <v>293</v>
      </c>
      <c r="C132" s="116" t="s">
        <v>443</v>
      </c>
      <c r="D132" s="116">
        <v>37</v>
      </c>
      <c r="E132" s="116" t="s">
        <v>158</v>
      </c>
      <c r="F132" s="116" t="s">
        <v>250</v>
      </c>
      <c r="G132" s="116" t="s">
        <v>196</v>
      </c>
      <c r="H132" s="116" t="s">
        <v>437</v>
      </c>
      <c r="I132" s="117">
        <v>460</v>
      </c>
      <c r="J132" s="118" t="s">
        <v>444</v>
      </c>
      <c r="K132" s="116" t="s">
        <v>445</v>
      </c>
      <c r="L132" s="119"/>
    </row>
    <row r="133" spans="2:12" s="120" customFormat="1" ht="12.75">
      <c r="B133" s="121" t="s">
        <v>293</v>
      </c>
      <c r="C133" s="116" t="s">
        <v>446</v>
      </c>
      <c r="D133" s="116">
        <v>5</v>
      </c>
      <c r="E133" s="116" t="s">
        <v>158</v>
      </c>
      <c r="F133" s="116" t="s">
        <v>247</v>
      </c>
      <c r="G133" s="116" t="s">
        <v>196</v>
      </c>
      <c r="H133" s="116" t="s">
        <v>303</v>
      </c>
      <c r="I133" s="117">
        <v>125</v>
      </c>
      <c r="J133" s="118" t="s">
        <v>333</v>
      </c>
      <c r="K133" s="116" t="s">
        <v>447</v>
      </c>
      <c r="L133" s="119"/>
    </row>
    <row r="134" spans="2:12" s="120" customFormat="1" ht="12.75">
      <c r="B134" s="121" t="s">
        <v>293</v>
      </c>
      <c r="C134" s="116" t="s">
        <v>433</v>
      </c>
      <c r="D134" s="116">
        <v>77</v>
      </c>
      <c r="E134" s="116" t="s">
        <v>158</v>
      </c>
      <c r="F134" s="116" t="s">
        <v>241</v>
      </c>
      <c r="G134" s="116" t="s">
        <v>196</v>
      </c>
      <c r="H134" s="116" t="s">
        <v>315</v>
      </c>
      <c r="I134" s="117">
        <v>75</v>
      </c>
      <c r="J134" s="118" t="s">
        <v>312</v>
      </c>
      <c r="K134" s="116" t="s">
        <v>448</v>
      </c>
      <c r="L134" s="119"/>
    </row>
    <row r="135" spans="2:12" s="120" customFormat="1" ht="12.75">
      <c r="B135" s="121" t="s">
        <v>293</v>
      </c>
      <c r="C135" s="116" t="s">
        <v>415</v>
      </c>
      <c r="D135" s="116">
        <v>49</v>
      </c>
      <c r="E135" s="116" t="s">
        <v>158</v>
      </c>
      <c r="F135" s="116" t="s">
        <v>194</v>
      </c>
      <c r="G135" s="116" t="s">
        <v>196</v>
      </c>
      <c r="H135" s="116" t="s">
        <v>428</v>
      </c>
      <c r="I135" s="117">
        <v>435</v>
      </c>
      <c r="J135" s="118" t="s">
        <v>307</v>
      </c>
      <c r="K135" s="116" t="s">
        <v>449</v>
      </c>
      <c r="L135" s="119"/>
    </row>
    <row r="136" spans="2:12" s="120" customFormat="1" ht="12.75">
      <c r="B136" s="121" t="s">
        <v>293</v>
      </c>
      <c r="C136" s="116" t="s">
        <v>450</v>
      </c>
      <c r="D136" s="116">
        <v>19</v>
      </c>
      <c r="E136" s="116" t="s">
        <v>158</v>
      </c>
      <c r="F136" s="116" t="s">
        <v>194</v>
      </c>
      <c r="G136" s="116" t="s">
        <v>196</v>
      </c>
      <c r="H136" s="116" t="s">
        <v>303</v>
      </c>
      <c r="I136" s="117">
        <v>872.81</v>
      </c>
      <c r="J136" s="118" t="s">
        <v>390</v>
      </c>
      <c r="K136" s="116" t="s">
        <v>451</v>
      </c>
      <c r="L136" s="119"/>
    </row>
    <row r="137" spans="2:12" s="120" customFormat="1" ht="12.75">
      <c r="B137" s="121" t="s">
        <v>293</v>
      </c>
      <c r="C137" s="116" t="s">
        <v>400</v>
      </c>
      <c r="D137" s="116">
        <v>83</v>
      </c>
      <c r="E137" s="116" t="s">
        <v>160</v>
      </c>
      <c r="F137" s="116" t="s">
        <v>247</v>
      </c>
      <c r="G137" s="116" t="s">
        <v>196</v>
      </c>
      <c r="H137" s="116" t="s">
        <v>303</v>
      </c>
      <c r="I137" s="117">
        <v>52.8</v>
      </c>
      <c r="J137" s="118" t="s">
        <v>296</v>
      </c>
      <c r="K137" s="116" t="s">
        <v>452</v>
      </c>
      <c r="L137" s="119"/>
    </row>
    <row r="138" spans="2:12" s="120" customFormat="1" ht="12.75">
      <c r="B138" s="121" t="s">
        <v>293</v>
      </c>
      <c r="C138" s="116" t="s">
        <v>400</v>
      </c>
      <c r="D138" s="116">
        <v>63</v>
      </c>
      <c r="E138" s="116" t="s">
        <v>160</v>
      </c>
      <c r="F138" s="116" t="s">
        <v>247</v>
      </c>
      <c r="G138" s="116" t="s">
        <v>196</v>
      </c>
      <c r="H138" s="116" t="s">
        <v>303</v>
      </c>
      <c r="I138" s="117">
        <v>9.4</v>
      </c>
      <c r="J138" s="118" t="s">
        <v>296</v>
      </c>
      <c r="K138" s="116" t="s">
        <v>453</v>
      </c>
      <c r="L138" s="119"/>
    </row>
    <row r="139" spans="2:12" s="120" customFormat="1" ht="12.75">
      <c r="B139" s="121" t="s">
        <v>293</v>
      </c>
      <c r="C139" s="116" t="s">
        <v>400</v>
      </c>
      <c r="D139" s="116">
        <v>61</v>
      </c>
      <c r="E139" s="116" t="s">
        <v>160</v>
      </c>
      <c r="F139" s="116" t="s">
        <v>247</v>
      </c>
      <c r="G139" s="116" t="s">
        <v>196</v>
      </c>
      <c r="H139" s="116" t="s">
        <v>303</v>
      </c>
      <c r="I139" s="117">
        <v>13.4</v>
      </c>
      <c r="J139" s="118" t="s">
        <v>296</v>
      </c>
      <c r="K139" s="116" t="s">
        <v>454</v>
      </c>
      <c r="L139" s="119"/>
    </row>
    <row r="140" spans="2:12" s="120" customFormat="1" ht="12.75">
      <c r="B140" s="121" t="s">
        <v>293</v>
      </c>
      <c r="C140" s="116" t="s">
        <v>425</v>
      </c>
      <c r="D140" s="116">
        <v>31</v>
      </c>
      <c r="E140" s="116" t="s">
        <v>160</v>
      </c>
      <c r="F140" s="116" t="s">
        <v>241</v>
      </c>
      <c r="G140" s="116" t="s">
        <v>196</v>
      </c>
      <c r="H140" s="116" t="s">
        <v>455</v>
      </c>
      <c r="I140" s="117">
        <v>129.58</v>
      </c>
      <c r="J140" s="118" t="s">
        <v>426</v>
      </c>
      <c r="K140" s="116" t="s">
        <v>456</v>
      </c>
      <c r="L140" s="119"/>
    </row>
    <row r="141" spans="2:12" s="120" customFormat="1" ht="12.75">
      <c r="B141" s="121" t="s">
        <v>293</v>
      </c>
      <c r="C141" s="116" t="s">
        <v>340</v>
      </c>
      <c r="D141" s="116">
        <v>97</v>
      </c>
      <c r="E141" s="116" t="s">
        <v>164</v>
      </c>
      <c r="F141" s="116" t="s">
        <v>259</v>
      </c>
      <c r="G141" s="116" t="s">
        <v>196</v>
      </c>
      <c r="H141" s="116" t="s">
        <v>303</v>
      </c>
      <c r="I141" s="117">
        <v>689.07</v>
      </c>
      <c r="J141" s="118" t="s">
        <v>341</v>
      </c>
      <c r="K141" s="116" t="s">
        <v>457</v>
      </c>
      <c r="L141" s="119"/>
    </row>
    <row r="142" spans="2:12" s="120" customFormat="1" ht="12.75">
      <c r="B142" s="121" t="s">
        <v>293</v>
      </c>
      <c r="C142" s="116" t="s">
        <v>302</v>
      </c>
      <c r="D142" s="116">
        <v>264</v>
      </c>
      <c r="E142" s="116" t="s">
        <v>164</v>
      </c>
      <c r="F142" s="116" t="s">
        <v>256</v>
      </c>
      <c r="G142" s="116" t="s">
        <v>196</v>
      </c>
      <c r="H142" s="116" t="s">
        <v>303</v>
      </c>
      <c r="I142" s="117">
        <v>734.59</v>
      </c>
      <c r="J142" s="118" t="s">
        <v>304</v>
      </c>
      <c r="K142" s="116" t="s">
        <v>458</v>
      </c>
      <c r="L142" s="119"/>
    </row>
    <row r="143" spans="2:12" s="120" customFormat="1" ht="12.75">
      <c r="B143" s="121" t="s">
        <v>293</v>
      </c>
      <c r="C143" s="116" t="s">
        <v>302</v>
      </c>
      <c r="D143" s="116">
        <v>262</v>
      </c>
      <c r="E143" s="116" t="s">
        <v>164</v>
      </c>
      <c r="F143" s="116" t="s">
        <v>256</v>
      </c>
      <c r="G143" s="116" t="s">
        <v>196</v>
      </c>
      <c r="H143" s="116" t="s">
        <v>303</v>
      </c>
      <c r="I143" s="117">
        <v>197.72</v>
      </c>
      <c r="J143" s="118" t="s">
        <v>304</v>
      </c>
      <c r="K143" s="116" t="s">
        <v>458</v>
      </c>
      <c r="L143" s="119"/>
    </row>
    <row r="144" spans="2:12" s="120" customFormat="1" ht="12.75">
      <c r="B144" s="121" t="s">
        <v>293</v>
      </c>
      <c r="C144" s="116" t="s">
        <v>340</v>
      </c>
      <c r="D144" s="116">
        <v>21</v>
      </c>
      <c r="E144" s="116" t="s">
        <v>164</v>
      </c>
      <c r="F144" s="116" t="s">
        <v>253</v>
      </c>
      <c r="G144" s="116" t="s">
        <v>196</v>
      </c>
      <c r="H144" s="116" t="s">
        <v>303</v>
      </c>
      <c r="I144" s="117">
        <v>1857.62</v>
      </c>
      <c r="J144" s="118" t="s">
        <v>341</v>
      </c>
      <c r="K144" s="116" t="s">
        <v>459</v>
      </c>
      <c r="L144" s="119"/>
    </row>
    <row r="145" spans="2:12" s="120" customFormat="1" ht="12.75">
      <c r="B145" s="121" t="s">
        <v>293</v>
      </c>
      <c r="C145" s="116" t="s">
        <v>302</v>
      </c>
      <c r="D145" s="116">
        <v>284</v>
      </c>
      <c r="E145" s="116" t="s">
        <v>164</v>
      </c>
      <c r="F145" s="116" t="s">
        <v>250</v>
      </c>
      <c r="G145" s="116" t="s">
        <v>196</v>
      </c>
      <c r="H145" s="116" t="s">
        <v>303</v>
      </c>
      <c r="I145" s="117">
        <v>708.14</v>
      </c>
      <c r="J145" s="118" t="s">
        <v>304</v>
      </c>
      <c r="K145" s="116" t="s">
        <v>457</v>
      </c>
      <c r="L145" s="119"/>
    </row>
    <row r="146" spans="2:12" s="120" customFormat="1" ht="12.75">
      <c r="B146" s="121" t="s">
        <v>293</v>
      </c>
      <c r="C146" s="116" t="s">
        <v>302</v>
      </c>
      <c r="D146" s="116">
        <v>280</v>
      </c>
      <c r="E146" s="116" t="s">
        <v>164</v>
      </c>
      <c r="F146" s="116" t="s">
        <v>250</v>
      </c>
      <c r="G146" s="116" t="s">
        <v>196</v>
      </c>
      <c r="H146" s="116" t="s">
        <v>303</v>
      </c>
      <c r="I146" s="117">
        <v>105.15</v>
      </c>
      <c r="J146" s="118" t="s">
        <v>304</v>
      </c>
      <c r="K146" s="116" t="s">
        <v>457</v>
      </c>
      <c r="L146" s="119"/>
    </row>
    <row r="147" spans="2:12" s="120" customFormat="1" ht="12.75">
      <c r="B147" s="121" t="s">
        <v>293</v>
      </c>
      <c r="C147" s="116" t="s">
        <v>340</v>
      </c>
      <c r="D147" s="116">
        <v>27</v>
      </c>
      <c r="E147" s="116" t="s">
        <v>164</v>
      </c>
      <c r="F147" s="116" t="s">
        <v>247</v>
      </c>
      <c r="G147" s="116" t="s">
        <v>196</v>
      </c>
      <c r="H147" s="116" t="s">
        <v>303</v>
      </c>
      <c r="I147" s="117">
        <v>2371.62</v>
      </c>
      <c r="J147" s="118" t="s">
        <v>341</v>
      </c>
      <c r="K147" s="116" t="s">
        <v>459</v>
      </c>
      <c r="L147" s="119"/>
    </row>
    <row r="148" spans="2:12" s="120" customFormat="1" ht="12.75">
      <c r="B148" s="121" t="s">
        <v>293</v>
      </c>
      <c r="C148" s="116" t="s">
        <v>340</v>
      </c>
      <c r="D148" s="116">
        <v>33</v>
      </c>
      <c r="E148" s="116" t="s">
        <v>164</v>
      </c>
      <c r="F148" s="116" t="s">
        <v>244</v>
      </c>
      <c r="G148" s="116" t="s">
        <v>196</v>
      </c>
      <c r="H148" s="116" t="s">
        <v>303</v>
      </c>
      <c r="I148" s="117">
        <v>2216.83</v>
      </c>
      <c r="J148" s="118" t="s">
        <v>341</v>
      </c>
      <c r="K148" s="116" t="s">
        <v>459</v>
      </c>
      <c r="L148" s="119"/>
    </row>
    <row r="149" spans="2:12" s="120" customFormat="1" ht="12.75">
      <c r="B149" s="121" t="s">
        <v>293</v>
      </c>
      <c r="C149" s="116" t="s">
        <v>340</v>
      </c>
      <c r="D149" s="116">
        <v>39</v>
      </c>
      <c r="E149" s="116" t="s">
        <v>164</v>
      </c>
      <c r="F149" s="116" t="s">
        <v>241</v>
      </c>
      <c r="G149" s="116" t="s">
        <v>196</v>
      </c>
      <c r="H149" s="116" t="s">
        <v>303</v>
      </c>
      <c r="I149" s="117">
        <v>1358.96</v>
      </c>
      <c r="J149" s="118" t="s">
        <v>341</v>
      </c>
      <c r="K149" s="116" t="s">
        <v>460</v>
      </c>
      <c r="L149" s="119"/>
    </row>
    <row r="150" spans="2:12" s="120" customFormat="1" ht="12.75">
      <c r="B150" s="121" t="s">
        <v>293</v>
      </c>
      <c r="C150" s="116" t="s">
        <v>340</v>
      </c>
      <c r="D150" s="116">
        <v>43</v>
      </c>
      <c r="E150" s="116" t="s">
        <v>164</v>
      </c>
      <c r="F150" s="116" t="s">
        <v>194</v>
      </c>
      <c r="G150" s="116" t="s">
        <v>196</v>
      </c>
      <c r="H150" s="116" t="s">
        <v>303</v>
      </c>
      <c r="I150" s="117">
        <v>1082.52</v>
      </c>
      <c r="J150" s="118" t="s">
        <v>341</v>
      </c>
      <c r="K150" s="116" t="s">
        <v>457</v>
      </c>
      <c r="L150" s="119"/>
    </row>
    <row r="151" spans="2:12" s="120" customFormat="1" ht="12.75">
      <c r="B151" s="121" t="s">
        <v>293</v>
      </c>
      <c r="C151" s="116" t="s">
        <v>340</v>
      </c>
      <c r="D151" s="116">
        <v>51</v>
      </c>
      <c r="E151" s="116" t="s">
        <v>164</v>
      </c>
      <c r="F151" s="116" t="s">
        <v>194</v>
      </c>
      <c r="G151" s="116" t="s">
        <v>196</v>
      </c>
      <c r="H151" s="116" t="s">
        <v>303</v>
      </c>
      <c r="I151" s="117">
        <v>1596.37</v>
      </c>
      <c r="J151" s="118" t="s">
        <v>341</v>
      </c>
      <c r="K151" s="116" t="s">
        <v>457</v>
      </c>
      <c r="L151" s="119"/>
    </row>
    <row r="152" spans="2:12" s="120" customFormat="1" ht="12.75">
      <c r="B152" s="121" t="s">
        <v>293</v>
      </c>
      <c r="C152" s="116" t="s">
        <v>389</v>
      </c>
      <c r="D152" s="116">
        <v>308</v>
      </c>
      <c r="E152" s="116" t="s">
        <v>164</v>
      </c>
      <c r="F152" s="116" t="s">
        <v>194</v>
      </c>
      <c r="G152" s="116" t="s">
        <v>196</v>
      </c>
      <c r="H152" s="116" t="s">
        <v>303</v>
      </c>
      <c r="I152" s="117">
        <v>30.5</v>
      </c>
      <c r="J152" s="118" t="s">
        <v>390</v>
      </c>
      <c r="K152" s="116" t="s">
        <v>461</v>
      </c>
      <c r="L152" s="119"/>
    </row>
    <row r="153" spans="2:12" s="120" customFormat="1" ht="12.75">
      <c r="B153" s="121" t="s">
        <v>293</v>
      </c>
      <c r="C153" s="116" t="s">
        <v>311</v>
      </c>
      <c r="D153" s="116">
        <v>200</v>
      </c>
      <c r="E153" s="116" t="s">
        <v>166</v>
      </c>
      <c r="F153" s="116" t="s">
        <v>259</v>
      </c>
      <c r="G153" s="116" t="s">
        <v>196</v>
      </c>
      <c r="H153" s="116" t="s">
        <v>303</v>
      </c>
      <c r="I153" s="117">
        <v>2.37</v>
      </c>
      <c r="J153" s="118" t="s">
        <v>312</v>
      </c>
      <c r="K153" s="116" t="s">
        <v>329</v>
      </c>
      <c r="L153" s="119"/>
    </row>
    <row r="154" spans="2:12" s="120" customFormat="1" ht="12.75">
      <c r="B154" s="121" t="s">
        <v>293</v>
      </c>
      <c r="C154" s="116" t="s">
        <v>302</v>
      </c>
      <c r="D154" s="116">
        <v>351</v>
      </c>
      <c r="E154" s="116" t="s">
        <v>168</v>
      </c>
      <c r="F154" s="116" t="s">
        <v>194</v>
      </c>
      <c r="G154" s="116" t="s">
        <v>196</v>
      </c>
      <c r="H154" s="116" t="s">
        <v>428</v>
      </c>
      <c r="I154" s="117">
        <v>902</v>
      </c>
      <c r="J154" s="118" t="s">
        <v>304</v>
      </c>
      <c r="K154" s="116" t="s">
        <v>462</v>
      </c>
      <c r="L154" s="119"/>
    </row>
    <row r="155" spans="2:12" s="120" customFormat="1" ht="12.75">
      <c r="B155" s="121" t="s">
        <v>293</v>
      </c>
      <c r="C155" s="116" t="s">
        <v>302</v>
      </c>
      <c r="D155" s="116">
        <v>349</v>
      </c>
      <c r="E155" s="116" t="s">
        <v>168</v>
      </c>
      <c r="F155" s="116" t="s">
        <v>194</v>
      </c>
      <c r="G155" s="116" t="s">
        <v>196</v>
      </c>
      <c r="H155" s="116" t="s">
        <v>428</v>
      </c>
      <c r="I155" s="117">
        <v>697</v>
      </c>
      <c r="J155" s="118" t="s">
        <v>304</v>
      </c>
      <c r="K155" s="116" t="s">
        <v>462</v>
      </c>
      <c r="L155" s="119"/>
    </row>
    <row r="156" spans="2:12" s="120" customFormat="1" ht="12.75">
      <c r="B156" s="121" t="s">
        <v>293</v>
      </c>
      <c r="C156" s="116" t="s">
        <v>332</v>
      </c>
      <c r="D156" s="116">
        <v>267</v>
      </c>
      <c r="E156" s="116" t="s">
        <v>168</v>
      </c>
      <c r="F156" s="116" t="s">
        <v>194</v>
      </c>
      <c r="G156" s="116" t="s">
        <v>196</v>
      </c>
      <c r="H156" s="116" t="s">
        <v>428</v>
      </c>
      <c r="I156" s="117">
        <v>1021.5</v>
      </c>
      <c r="J156" s="118" t="s">
        <v>333</v>
      </c>
      <c r="K156" s="116" t="s">
        <v>462</v>
      </c>
      <c r="L156" s="119"/>
    </row>
    <row r="157" spans="2:12" s="120" customFormat="1" ht="12.75">
      <c r="B157" s="121" t="s">
        <v>293</v>
      </c>
      <c r="C157" s="116" t="s">
        <v>463</v>
      </c>
      <c r="D157" s="116">
        <v>267</v>
      </c>
      <c r="E157" s="116" t="s">
        <v>170</v>
      </c>
      <c r="F157" s="116" t="s">
        <v>194</v>
      </c>
      <c r="G157" s="116" t="s">
        <v>196</v>
      </c>
      <c r="H157" s="116" t="s">
        <v>303</v>
      </c>
      <c r="I157" s="117">
        <v>1277.8</v>
      </c>
      <c r="J157" s="118" t="s">
        <v>464</v>
      </c>
      <c r="K157" s="116" t="s">
        <v>465</v>
      </c>
      <c r="L157" s="119"/>
    </row>
    <row r="158" spans="2:12" s="120" customFormat="1" ht="12.75">
      <c r="B158" s="121" t="s">
        <v>293</v>
      </c>
      <c r="C158" s="116" t="s">
        <v>463</v>
      </c>
      <c r="D158" s="116">
        <v>265</v>
      </c>
      <c r="E158" s="116" t="s">
        <v>170</v>
      </c>
      <c r="F158" s="116" t="s">
        <v>194</v>
      </c>
      <c r="G158" s="116" t="s">
        <v>196</v>
      </c>
      <c r="H158" s="116" t="s">
        <v>303</v>
      </c>
      <c r="I158" s="117">
        <v>1277.8</v>
      </c>
      <c r="J158" s="118" t="s">
        <v>464</v>
      </c>
      <c r="K158" s="116" t="s">
        <v>465</v>
      </c>
      <c r="L158" s="119"/>
    </row>
    <row r="159" spans="2:12" s="120" customFormat="1" ht="12.75">
      <c r="B159" s="121" t="s">
        <v>293</v>
      </c>
      <c r="C159" s="116" t="s">
        <v>463</v>
      </c>
      <c r="D159" s="116">
        <v>263</v>
      </c>
      <c r="E159" s="116" t="s">
        <v>170</v>
      </c>
      <c r="F159" s="116" t="s">
        <v>194</v>
      </c>
      <c r="G159" s="116" t="s">
        <v>196</v>
      </c>
      <c r="H159" s="116" t="s">
        <v>303</v>
      </c>
      <c r="I159" s="117">
        <v>1277.8</v>
      </c>
      <c r="J159" s="118" t="s">
        <v>464</v>
      </c>
      <c r="K159" s="116" t="s">
        <v>465</v>
      </c>
      <c r="L159" s="119"/>
    </row>
    <row r="160" spans="2:12" s="120" customFormat="1" ht="12.75">
      <c r="B160" s="121" t="s">
        <v>293</v>
      </c>
      <c r="C160" s="116" t="s">
        <v>463</v>
      </c>
      <c r="D160" s="116">
        <v>269</v>
      </c>
      <c r="E160" s="116" t="s">
        <v>170</v>
      </c>
      <c r="F160" s="116" t="s">
        <v>194</v>
      </c>
      <c r="G160" s="116" t="s">
        <v>196</v>
      </c>
      <c r="H160" s="116" t="s">
        <v>303</v>
      </c>
      <c r="I160" s="117">
        <v>1277.8</v>
      </c>
      <c r="J160" s="118" t="s">
        <v>464</v>
      </c>
      <c r="K160" s="116" t="s">
        <v>465</v>
      </c>
      <c r="L160" s="119"/>
    </row>
    <row r="161" spans="2:12" s="120" customFormat="1" ht="12.75">
      <c r="B161" s="121" t="s">
        <v>293</v>
      </c>
      <c r="C161" s="116" t="s">
        <v>298</v>
      </c>
      <c r="D161" s="116">
        <v>126</v>
      </c>
      <c r="E161" s="116" t="s">
        <v>176</v>
      </c>
      <c r="F161" s="116" t="s">
        <v>194</v>
      </c>
      <c r="G161" s="116" t="s">
        <v>196</v>
      </c>
      <c r="H161" s="116" t="s">
        <v>303</v>
      </c>
      <c r="I161" s="117">
        <v>99.92</v>
      </c>
      <c r="J161" s="118" t="s">
        <v>300</v>
      </c>
      <c r="K161" s="116" t="s">
        <v>466</v>
      </c>
      <c r="L161" s="119"/>
    </row>
    <row r="162" spans="2:12" s="120" customFormat="1" ht="12.75">
      <c r="B162" s="121" t="s">
        <v>293</v>
      </c>
      <c r="C162" s="116" t="s">
        <v>467</v>
      </c>
      <c r="D162" s="116">
        <v>179</v>
      </c>
      <c r="E162" s="116" t="s">
        <v>176</v>
      </c>
      <c r="F162" s="116" t="s">
        <v>194</v>
      </c>
      <c r="G162" s="116" t="s">
        <v>196</v>
      </c>
      <c r="H162" s="116" t="s">
        <v>303</v>
      </c>
      <c r="I162" s="117">
        <v>-10</v>
      </c>
      <c r="J162" s="118" t="s">
        <v>431</v>
      </c>
      <c r="K162" s="116" t="s">
        <v>468</v>
      </c>
      <c r="L162" s="119"/>
    </row>
    <row r="163" spans="2:12" s="120" customFormat="1" ht="12.75">
      <c r="B163" s="121" t="s">
        <v>293</v>
      </c>
      <c r="C163" s="116" t="s">
        <v>311</v>
      </c>
      <c r="D163" s="116">
        <v>109</v>
      </c>
      <c r="E163" s="116" t="s">
        <v>176</v>
      </c>
      <c r="F163" s="116" t="s">
        <v>194</v>
      </c>
      <c r="G163" s="116" t="s">
        <v>196</v>
      </c>
      <c r="H163" s="116" t="s">
        <v>303</v>
      </c>
      <c r="I163" s="117">
        <v>38.18</v>
      </c>
      <c r="J163" s="118" t="s">
        <v>312</v>
      </c>
      <c r="K163" s="116" t="s">
        <v>469</v>
      </c>
      <c r="L163" s="119"/>
    </row>
    <row r="164" spans="2:12" s="120" customFormat="1" ht="12.75">
      <c r="B164" s="121" t="s">
        <v>293</v>
      </c>
      <c r="C164" s="116" t="s">
        <v>389</v>
      </c>
      <c r="D164" s="116">
        <v>53</v>
      </c>
      <c r="E164" s="116" t="s">
        <v>176</v>
      </c>
      <c r="F164" s="116" t="s">
        <v>194</v>
      </c>
      <c r="G164" s="116" t="s">
        <v>196</v>
      </c>
      <c r="H164" s="116" t="s">
        <v>303</v>
      </c>
      <c r="I164" s="117">
        <v>94.92</v>
      </c>
      <c r="J164" s="118" t="s">
        <v>390</v>
      </c>
      <c r="K164" s="116" t="s">
        <v>470</v>
      </c>
      <c r="L164" s="119"/>
    </row>
    <row r="165" spans="2:12" s="120" customFormat="1" ht="12.75">
      <c r="B165" s="121" t="s">
        <v>293</v>
      </c>
      <c r="C165" s="116" t="s">
        <v>471</v>
      </c>
      <c r="D165" s="116">
        <v>58</v>
      </c>
      <c r="E165" s="116" t="s">
        <v>178</v>
      </c>
      <c r="F165" s="116" t="s">
        <v>256</v>
      </c>
      <c r="G165" s="116" t="s">
        <v>196</v>
      </c>
      <c r="H165" s="116" t="s">
        <v>303</v>
      </c>
      <c r="I165" s="117">
        <v>20.45</v>
      </c>
      <c r="J165" s="118" t="s">
        <v>347</v>
      </c>
      <c r="K165" s="116" t="s">
        <v>179</v>
      </c>
      <c r="L165" s="119"/>
    </row>
    <row r="166" spans="2:12" s="120" customFormat="1" ht="12.75">
      <c r="B166" s="121" t="s">
        <v>293</v>
      </c>
      <c r="C166" s="116" t="s">
        <v>471</v>
      </c>
      <c r="D166" s="116">
        <v>54</v>
      </c>
      <c r="E166" s="116" t="s">
        <v>178</v>
      </c>
      <c r="F166" s="116" t="s">
        <v>250</v>
      </c>
      <c r="G166" s="116" t="s">
        <v>196</v>
      </c>
      <c r="H166" s="116" t="s">
        <v>303</v>
      </c>
      <c r="I166" s="117">
        <v>10</v>
      </c>
      <c r="J166" s="118" t="s">
        <v>347</v>
      </c>
      <c r="K166" s="116" t="s">
        <v>179</v>
      </c>
      <c r="L166" s="119"/>
    </row>
    <row r="167" spans="2:12" s="120" customFormat="1" ht="12.75">
      <c r="B167" s="121" t="s">
        <v>293</v>
      </c>
      <c r="C167" s="116" t="s">
        <v>471</v>
      </c>
      <c r="D167" s="116">
        <v>47</v>
      </c>
      <c r="E167" s="116" t="s">
        <v>178</v>
      </c>
      <c r="F167" s="116" t="s">
        <v>194</v>
      </c>
      <c r="G167" s="116" t="s">
        <v>196</v>
      </c>
      <c r="H167" s="116" t="s">
        <v>303</v>
      </c>
      <c r="I167" s="117">
        <v>27</v>
      </c>
      <c r="J167" s="118" t="s">
        <v>347</v>
      </c>
      <c r="K167" s="116" t="s">
        <v>179</v>
      </c>
      <c r="L167" s="119"/>
    </row>
    <row r="168" spans="2:12" s="120" customFormat="1" ht="12.75">
      <c r="B168" s="121" t="s">
        <v>293</v>
      </c>
      <c r="C168" s="116" t="s">
        <v>471</v>
      </c>
      <c r="D168" s="116">
        <v>48</v>
      </c>
      <c r="E168" s="116" t="s">
        <v>180</v>
      </c>
      <c r="F168" s="116" t="s">
        <v>194</v>
      </c>
      <c r="G168" s="116" t="s">
        <v>196</v>
      </c>
      <c r="H168" s="116" t="s">
        <v>303</v>
      </c>
      <c r="I168" s="117">
        <v>212</v>
      </c>
      <c r="J168" s="118" t="s">
        <v>347</v>
      </c>
      <c r="K168" s="116" t="s">
        <v>181</v>
      </c>
      <c r="L168" s="119"/>
    </row>
    <row r="169" spans="2:12" s="120" customFormat="1" ht="12.75">
      <c r="B169" s="121" t="s">
        <v>293</v>
      </c>
      <c r="C169" s="116" t="s">
        <v>471</v>
      </c>
      <c r="D169" s="116">
        <v>60</v>
      </c>
      <c r="E169" s="116" t="s">
        <v>182</v>
      </c>
      <c r="F169" s="116" t="s">
        <v>259</v>
      </c>
      <c r="G169" s="116" t="s">
        <v>196</v>
      </c>
      <c r="H169" s="116" t="s">
        <v>303</v>
      </c>
      <c r="I169" s="117">
        <v>48.88</v>
      </c>
      <c r="J169" s="118" t="s">
        <v>347</v>
      </c>
      <c r="K169" s="116" t="s">
        <v>183</v>
      </c>
      <c r="L169" s="119"/>
    </row>
    <row r="170" spans="2:12" s="120" customFormat="1" ht="12.75">
      <c r="B170" s="121" t="s">
        <v>293</v>
      </c>
      <c r="C170" s="116" t="s">
        <v>471</v>
      </c>
      <c r="D170" s="116">
        <v>59</v>
      </c>
      <c r="E170" s="116" t="s">
        <v>182</v>
      </c>
      <c r="F170" s="116" t="s">
        <v>256</v>
      </c>
      <c r="G170" s="116" t="s">
        <v>196</v>
      </c>
      <c r="H170" s="116" t="s">
        <v>303</v>
      </c>
      <c r="I170" s="117">
        <v>190.99</v>
      </c>
      <c r="J170" s="118" t="s">
        <v>347</v>
      </c>
      <c r="K170" s="116" t="s">
        <v>183</v>
      </c>
      <c r="L170" s="119"/>
    </row>
    <row r="171" spans="2:12" s="120" customFormat="1" ht="12.75">
      <c r="B171" s="121" t="s">
        <v>293</v>
      </c>
      <c r="C171" s="116" t="s">
        <v>471</v>
      </c>
      <c r="D171" s="116">
        <v>57</v>
      </c>
      <c r="E171" s="116" t="s">
        <v>182</v>
      </c>
      <c r="F171" s="116" t="s">
        <v>253</v>
      </c>
      <c r="G171" s="116" t="s">
        <v>196</v>
      </c>
      <c r="H171" s="116" t="s">
        <v>303</v>
      </c>
      <c r="I171" s="117">
        <v>139.75</v>
      </c>
      <c r="J171" s="118" t="s">
        <v>347</v>
      </c>
      <c r="K171" s="116" t="s">
        <v>183</v>
      </c>
      <c r="L171" s="119"/>
    </row>
    <row r="172" spans="2:12" s="120" customFormat="1" ht="12.75">
      <c r="B172" s="121" t="s">
        <v>293</v>
      </c>
      <c r="C172" s="116" t="s">
        <v>471</v>
      </c>
      <c r="D172" s="116">
        <v>55</v>
      </c>
      <c r="E172" s="116" t="s">
        <v>182</v>
      </c>
      <c r="F172" s="116" t="s">
        <v>250</v>
      </c>
      <c r="G172" s="116" t="s">
        <v>196</v>
      </c>
      <c r="H172" s="116" t="s">
        <v>303</v>
      </c>
      <c r="I172" s="117">
        <v>163.82</v>
      </c>
      <c r="J172" s="118" t="s">
        <v>347</v>
      </c>
      <c r="K172" s="116" t="s">
        <v>183</v>
      </c>
      <c r="L172" s="119"/>
    </row>
    <row r="173" spans="2:12" s="120" customFormat="1" ht="12.75">
      <c r="B173" s="121" t="s">
        <v>293</v>
      </c>
      <c r="C173" s="116" t="s">
        <v>471</v>
      </c>
      <c r="D173" s="116">
        <v>53</v>
      </c>
      <c r="E173" s="116" t="s">
        <v>182</v>
      </c>
      <c r="F173" s="116" t="s">
        <v>247</v>
      </c>
      <c r="G173" s="116" t="s">
        <v>196</v>
      </c>
      <c r="H173" s="116" t="s">
        <v>303</v>
      </c>
      <c r="I173" s="117">
        <v>259.37</v>
      </c>
      <c r="J173" s="118" t="s">
        <v>347</v>
      </c>
      <c r="K173" s="116" t="s">
        <v>183</v>
      </c>
      <c r="L173" s="119"/>
    </row>
    <row r="174" spans="2:12" s="120" customFormat="1" ht="12.75">
      <c r="B174" s="121" t="s">
        <v>293</v>
      </c>
      <c r="C174" s="116" t="s">
        <v>471</v>
      </c>
      <c r="D174" s="116">
        <v>52</v>
      </c>
      <c r="E174" s="116" t="s">
        <v>182</v>
      </c>
      <c r="F174" s="116" t="s">
        <v>244</v>
      </c>
      <c r="G174" s="116" t="s">
        <v>196</v>
      </c>
      <c r="H174" s="116" t="s">
        <v>303</v>
      </c>
      <c r="I174" s="117">
        <v>208.28</v>
      </c>
      <c r="J174" s="118" t="s">
        <v>347</v>
      </c>
      <c r="K174" s="116" t="s">
        <v>183</v>
      </c>
      <c r="L174" s="119"/>
    </row>
    <row r="175" spans="2:12" s="120" customFormat="1" ht="12.75">
      <c r="B175" s="121" t="s">
        <v>293</v>
      </c>
      <c r="C175" s="116" t="s">
        <v>471</v>
      </c>
      <c r="D175" s="116">
        <v>51</v>
      </c>
      <c r="E175" s="116" t="s">
        <v>182</v>
      </c>
      <c r="F175" s="116" t="s">
        <v>241</v>
      </c>
      <c r="G175" s="116" t="s">
        <v>196</v>
      </c>
      <c r="H175" s="116" t="s">
        <v>303</v>
      </c>
      <c r="I175" s="117">
        <v>133.82</v>
      </c>
      <c r="J175" s="118" t="s">
        <v>347</v>
      </c>
      <c r="K175" s="116" t="s">
        <v>183</v>
      </c>
      <c r="L175" s="119"/>
    </row>
    <row r="176" spans="2:12" s="120" customFormat="1" ht="12.75">
      <c r="B176" s="121" t="s">
        <v>293</v>
      </c>
      <c r="C176" s="116" t="s">
        <v>471</v>
      </c>
      <c r="D176" s="116">
        <v>49</v>
      </c>
      <c r="E176" s="116" t="s">
        <v>182</v>
      </c>
      <c r="F176" s="116" t="s">
        <v>194</v>
      </c>
      <c r="G176" s="116" t="s">
        <v>196</v>
      </c>
      <c r="H176" s="116" t="s">
        <v>303</v>
      </c>
      <c r="I176" s="117">
        <v>207.01</v>
      </c>
      <c r="J176" s="118" t="s">
        <v>347</v>
      </c>
      <c r="K176" s="116" t="s">
        <v>183</v>
      </c>
      <c r="L176" s="119"/>
    </row>
    <row r="177" spans="2:12" s="120" customFormat="1" ht="12.75">
      <c r="B177" s="121" t="s">
        <v>293</v>
      </c>
      <c r="C177" s="116" t="s">
        <v>463</v>
      </c>
      <c r="D177" s="116">
        <v>167</v>
      </c>
      <c r="E177" s="116" t="s">
        <v>184</v>
      </c>
      <c r="F177" s="116" t="s">
        <v>194</v>
      </c>
      <c r="G177" s="116" t="s">
        <v>196</v>
      </c>
      <c r="H177" s="116" t="s">
        <v>303</v>
      </c>
      <c r="I177" s="117">
        <v>8.51</v>
      </c>
      <c r="J177" s="118" t="s">
        <v>464</v>
      </c>
      <c r="K177" s="116" t="s">
        <v>472</v>
      </c>
      <c r="L177" s="119"/>
    </row>
    <row r="178" spans="2:12" s="120" customFormat="1" ht="12.75">
      <c r="B178" s="121" t="s">
        <v>293</v>
      </c>
      <c r="C178" s="116" t="s">
        <v>471</v>
      </c>
      <c r="D178" s="116">
        <v>56</v>
      </c>
      <c r="E178" s="116" t="s">
        <v>186</v>
      </c>
      <c r="F178" s="116" t="s">
        <v>250</v>
      </c>
      <c r="G178" s="116" t="s">
        <v>196</v>
      </c>
      <c r="H178" s="116" t="s">
        <v>303</v>
      </c>
      <c r="I178" s="117">
        <v>11.5</v>
      </c>
      <c r="J178" s="118" t="s">
        <v>347</v>
      </c>
      <c r="K178" s="116" t="s">
        <v>187</v>
      </c>
      <c r="L178" s="119"/>
    </row>
    <row r="179" spans="2:12" s="120" customFormat="1" ht="12.75">
      <c r="B179" s="121" t="s">
        <v>293</v>
      </c>
      <c r="C179" s="116" t="s">
        <v>471</v>
      </c>
      <c r="D179" s="116">
        <v>50</v>
      </c>
      <c r="E179" s="116" t="s">
        <v>186</v>
      </c>
      <c r="F179" s="116" t="s">
        <v>194</v>
      </c>
      <c r="G179" s="116" t="s">
        <v>196</v>
      </c>
      <c r="H179" s="116" t="s">
        <v>303</v>
      </c>
      <c r="I179" s="117">
        <v>23</v>
      </c>
      <c r="J179" s="118" t="s">
        <v>347</v>
      </c>
      <c r="K179" s="116" t="s">
        <v>187</v>
      </c>
      <c r="L179" s="119"/>
    </row>
    <row r="180" spans="2:9" ht="12.75">
      <c r="B180" s="122"/>
      <c r="I180" s="110">
        <f>SUM(I6:I179)</f>
        <v>45806.81000000002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University - Fresno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Campus Information Systems</dc:creator>
  <cp:keywords/>
  <dc:description/>
  <cp:lastModifiedBy>Campus Information Systems</cp:lastModifiedBy>
  <dcterms:created xsi:type="dcterms:W3CDTF">2004-11-20T10:18:55Z</dcterms:created>
  <dcterms:modified xsi:type="dcterms:W3CDTF">2005-09-23T15:12:43Z</dcterms:modified>
  <cp:category/>
  <cp:version/>
  <cp:contentType/>
  <cp:contentStatus/>
</cp:coreProperties>
</file>